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18" windowHeight="10922" tabRatio="704"/>
  </bookViews>
  <sheets>
    <sheet name="САДРЖАЈ" sheetId="203" r:id="rId1"/>
    <sheet name="Kadar.ode." sheetId="189" r:id="rId2"/>
    <sheet name="Kadar.dne.bol.dij." sheetId="191" r:id="rId3"/>
    <sheet name="Kadar.zaj.med.del." sheetId="192" r:id="rId4"/>
    <sheet name="Kadar.nem." sheetId="169" r:id="rId5"/>
    <sheet name="Kadar.zbirno " sheetId="174" r:id="rId6"/>
    <sheet name="Kapaciteti i korišćenje" sheetId="209" r:id="rId7"/>
    <sheet name="Pratioci" sheetId="197" r:id="rId8"/>
    <sheet name="Dnevne.bolnice" sheetId="208" r:id="rId9"/>
    <sheet name="Neonatologija" sheetId="183" r:id="rId10"/>
    <sheet name="Pregledi" sheetId="220" r:id="rId11"/>
    <sheet name="Operacije" sheetId="213" r:id="rId12"/>
    <sheet name="DSG" sheetId="212" r:id="rId13"/>
    <sheet name="ANEST" sheetId="236" r:id="rId14"/>
    <sheet name="ONKO" sheetId="235" r:id="rId15"/>
    <sheet name="NEONAT" sheetId="234" r:id="rId16"/>
    <sheet name="PULMO" sheetId="233" r:id="rId17"/>
    <sheet name="NEURO" sheetId="232" r:id="rId18"/>
    <sheet name="PEDIJATRIJA" sheetId="231" r:id="rId19"/>
    <sheet name="REHAB" sheetId="230" r:id="rId20"/>
    <sheet name="PSIHIJATRIJA" sheetId="229" r:id="rId21"/>
    <sheet name="OČNO" sheetId="228" r:id="rId22"/>
    <sheet name="INTERNO" sheetId="227" r:id="rId23"/>
    <sheet name="HIR" sheetId="226" r:id="rId24"/>
    <sheet name="ORTOP" sheetId="225" r:id="rId25"/>
    <sheet name="UROL" sheetId="224" r:id="rId26"/>
    <sheet name="ORL" sheetId="223" r:id="rId27"/>
    <sheet name="GIN" sheetId="216" r:id="rId28"/>
    <sheet name="Dijagnostika" sheetId="217" r:id="rId29"/>
    <sheet name="Lab" sheetId="218" r:id="rId30"/>
    <sheet name="Dijalize" sheetId="211" r:id="rId31"/>
    <sheet name="Krv" sheetId="159" r:id="rId32"/>
    <sheet name="Lekovi" sheetId="160" r:id="rId33"/>
    <sheet name="Implantati" sheetId="161" r:id="rId34"/>
    <sheet name="Sanitet.mat" sheetId="162" r:id="rId35"/>
    <sheet name="Liste.čekanja" sheetId="200" r:id="rId36"/>
    <sheet name="Zbirno_usluge" sheetId="222" r:id="rId37"/>
  </sheets>
  <definedNames>
    <definedName name="____W.O.R.K.B.O.O.K..C.O.N.T.E.N.T.S____" localSheetId="28">#REF!</definedName>
    <definedName name="____W.O.R.K.B.O.O.K..C.O.N.T.E.N.T.S____" localSheetId="12">#REF!</definedName>
    <definedName name="____W.O.R.K.B.O.O.K..C.O.N.T.E.N.T.S____" localSheetId="27">#REF!</definedName>
    <definedName name="____W.O.R.K.B.O.O.K..C.O.N.T.E.N.T.S____" localSheetId="29">#REF!</definedName>
    <definedName name="____W.O.R.K.B.O.O.K..C.O.N.T.E.N.T.S____" localSheetId="11">#REF!</definedName>
    <definedName name="____W.O.R.K.B.O.O.K..C.O.N.T.E.N.T.S____" localSheetId="10">#REF!</definedName>
    <definedName name="____W.O.R.K.B.O.O.K..C.O.N.T.E.N.T.S____" localSheetId="36">#REF!</definedName>
    <definedName name="____W.O.R.K.B.O.O.K..C.O.N.T.E.N.T.S____">#REF!</definedName>
    <definedName name="_xlnm.Print_Area" localSheetId="33">Implantati!$A$1:$J$71</definedName>
    <definedName name="_xlnm.Print_Area" localSheetId="4">Kadar.nem.!$A$1:$I$23</definedName>
    <definedName name="_xlnm.Print_Area" localSheetId="31">Krv!$A$1:$H$45</definedName>
    <definedName name="_xlnm.Print_Area" localSheetId="29">Lab!$A$1:$H$290</definedName>
    <definedName name="_xlnm.Print_Area" localSheetId="32">Lekovi!$A$1:$I$162</definedName>
    <definedName name="_xlnm.Print_Area" localSheetId="35">Liste.čekanja!$A$1:$I$36</definedName>
    <definedName name="_xlnm.Print_Area" localSheetId="9">Neonatologija!$A$1:$F$12</definedName>
    <definedName name="_xlnm.Print_Area" localSheetId="10">Pregledi!$A$1:$H$69</definedName>
    <definedName name="_xlnm.Print_Area" localSheetId="34">Sanitet.mat!$A$1:$G$15</definedName>
    <definedName name="_xlnm.Print_Titles" localSheetId="28">Dijagnostika!$6:$7</definedName>
    <definedName name="_xlnm.Print_Titles" localSheetId="33">Implantati!$5:$7</definedName>
    <definedName name="_xlnm.Print_Titles" localSheetId="3">Kadar.zaj.med.del.!$A:$A</definedName>
    <definedName name="_xlnm.Print_Titles" localSheetId="29">Lab!$6:$7</definedName>
    <definedName name="_xlnm.Print_Titles" localSheetId="32">Lekovi!$5:$6</definedName>
    <definedName name="_xlnm.Print_Titles" localSheetId="35">Liste.čekanja!$1:$6</definedName>
    <definedName name="_xlnm.Print_Titles" localSheetId="21">OČNO!$7:$8</definedName>
    <definedName name="_xlnm.Print_Titles" localSheetId="20">PSIHIJATRIJA!$7:$8</definedName>
  </definedNames>
  <calcPr calcId="125725"/>
  <fileRecoveryPr autoRecover="0"/>
</workbook>
</file>

<file path=xl/calcChain.xml><?xml version="1.0" encoding="utf-8"?>
<calcChain xmlns="http://schemas.openxmlformats.org/spreadsheetml/2006/main">
  <c r="D15" i="162"/>
  <c r="H66" i="161"/>
  <c r="H64"/>
  <c r="H62"/>
  <c r="H54" i="233"/>
  <c r="F55"/>
  <c r="F186" i="216"/>
  <c r="E186"/>
  <c r="D186"/>
  <c r="C186"/>
  <c r="H185"/>
  <c r="G185"/>
  <c r="H184"/>
  <c r="G184"/>
  <c r="H183"/>
  <c r="G183"/>
  <c r="H182"/>
  <c r="G182"/>
  <c r="H181"/>
  <c r="G181"/>
  <c r="H180"/>
  <c r="G180"/>
  <c r="H179"/>
  <c r="G179"/>
  <c r="H178"/>
  <c r="G178"/>
  <c r="H177"/>
  <c r="G177"/>
  <c r="H176"/>
  <c r="G176"/>
  <c r="H175"/>
  <c r="G175"/>
  <c r="H174"/>
  <c r="G174"/>
  <c r="H173"/>
  <c r="G173"/>
  <c r="H172"/>
  <c r="G172"/>
  <c r="H171"/>
  <c r="G171"/>
  <c r="H170"/>
  <c r="G170"/>
  <c r="H169"/>
  <c r="G169"/>
  <c r="H168"/>
  <c r="G168"/>
  <c r="H167"/>
  <c r="G167"/>
  <c r="H166"/>
  <c r="G166"/>
  <c r="H165"/>
  <c r="G165"/>
  <c r="H164"/>
  <c r="G164"/>
  <c r="H163"/>
  <c r="G163"/>
  <c r="H162"/>
  <c r="G162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H186" s="1"/>
  <c r="G80"/>
  <c r="G186" s="1"/>
  <c r="F78"/>
  <c r="E78"/>
  <c r="D78"/>
  <c r="C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H78" s="1"/>
  <c r="G11"/>
  <c r="G78" s="1"/>
  <c r="F182" i="223"/>
  <c r="E182"/>
  <c r="D182"/>
  <c r="H182" s="1"/>
  <c r="C182"/>
  <c r="G182" s="1"/>
  <c r="H181"/>
  <c r="G181"/>
  <c r="H180"/>
  <c r="G180"/>
  <c r="H179"/>
  <c r="G179"/>
  <c r="H178"/>
  <c r="G178"/>
  <c r="H177"/>
  <c r="G177"/>
  <c r="H176"/>
  <c r="G176"/>
  <c r="H175"/>
  <c r="G175"/>
  <c r="H174"/>
  <c r="G174"/>
  <c r="H173"/>
  <c r="G173"/>
  <c r="H172"/>
  <c r="G172"/>
  <c r="H171"/>
  <c r="G171"/>
  <c r="H170"/>
  <c r="G170"/>
  <c r="H169"/>
  <c r="G169"/>
  <c r="H168"/>
  <c r="G168"/>
  <c r="H167"/>
  <c r="G167"/>
  <c r="H166"/>
  <c r="G166"/>
  <c r="H165"/>
  <c r="G165"/>
  <c r="H164"/>
  <c r="G164"/>
  <c r="H163"/>
  <c r="G163"/>
  <c r="H162"/>
  <c r="G162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F19"/>
  <c r="E19"/>
  <c r="H18"/>
  <c r="G18"/>
  <c r="H17"/>
  <c r="G17"/>
  <c r="H16"/>
  <c r="G16"/>
  <c r="H15"/>
  <c r="G15"/>
  <c r="H14"/>
  <c r="G14"/>
  <c r="H13"/>
  <c r="G13"/>
  <c r="H12"/>
  <c r="G12"/>
  <c r="H11"/>
  <c r="G11"/>
  <c r="H10"/>
  <c r="H19" s="1"/>
  <c r="G10"/>
  <c r="G19" s="1"/>
  <c r="F78" i="224"/>
  <c r="E78"/>
  <c r="D78"/>
  <c r="C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H78" s="1"/>
  <c r="G34"/>
  <c r="G78" s="1"/>
  <c r="F32"/>
  <c r="E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H32" s="1"/>
  <c r="G10"/>
  <c r="G32" s="1"/>
  <c r="H10" i="225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F129"/>
  <c r="E129"/>
  <c r="D129"/>
  <c r="C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H129" s="1"/>
  <c r="G53"/>
  <c r="G129" s="1"/>
  <c r="F51"/>
  <c r="E51"/>
  <c r="D51"/>
  <c r="H51" s="1"/>
  <c r="C51"/>
  <c r="G51" s="1"/>
  <c r="G50"/>
  <c r="G49"/>
  <c r="G48"/>
  <c r="G47"/>
  <c r="G46"/>
  <c r="G45"/>
  <c r="G44"/>
  <c r="G43"/>
  <c r="G42"/>
  <c r="G41"/>
  <c r="G40"/>
  <c r="G39"/>
  <c r="G37"/>
  <c r="G36"/>
  <c r="G35"/>
  <c r="G34"/>
  <c r="G33"/>
  <c r="G32"/>
  <c r="G31"/>
  <c r="G30"/>
  <c r="G28"/>
  <c r="G26"/>
  <c r="G24"/>
  <c r="G23"/>
  <c r="G22"/>
  <c r="G21"/>
  <c r="G20"/>
  <c r="G19"/>
  <c r="G18"/>
  <c r="G17"/>
  <c r="G15"/>
  <c r="G14"/>
  <c r="G13"/>
  <c r="G12"/>
  <c r="G11"/>
  <c r="G10"/>
  <c r="H9"/>
  <c r="G9"/>
  <c r="F382" i="226"/>
  <c r="E382"/>
  <c r="D382"/>
  <c r="C382"/>
  <c r="H381"/>
  <c r="G381"/>
  <c r="H380"/>
  <c r="G380"/>
  <c r="H379"/>
  <c r="G379"/>
  <c r="H378"/>
  <c r="G378"/>
  <c r="H377"/>
  <c r="G377"/>
  <c r="H376"/>
  <c r="G376"/>
  <c r="H375"/>
  <c r="G375"/>
  <c r="H374"/>
  <c r="G374"/>
  <c r="H373"/>
  <c r="G373"/>
  <c r="H372"/>
  <c r="G372"/>
  <c r="H371"/>
  <c r="G371"/>
  <c r="H370"/>
  <c r="G370"/>
  <c r="H369"/>
  <c r="G369"/>
  <c r="H368"/>
  <c r="G368"/>
  <c r="H367"/>
  <c r="G367"/>
  <c r="H366"/>
  <c r="G366"/>
  <c r="H365"/>
  <c r="G365"/>
  <c r="H364"/>
  <c r="G364"/>
  <c r="H363"/>
  <c r="G363"/>
  <c r="H362"/>
  <c r="G362"/>
  <c r="H361"/>
  <c r="G361"/>
  <c r="H360"/>
  <c r="G360"/>
  <c r="H359"/>
  <c r="G359"/>
  <c r="H358"/>
  <c r="G358"/>
  <c r="H357"/>
  <c r="G357"/>
  <c r="H356"/>
  <c r="G356"/>
  <c r="H355"/>
  <c r="G355"/>
  <c r="H354"/>
  <c r="G354"/>
  <c r="H353"/>
  <c r="G353"/>
  <c r="H352"/>
  <c r="G352"/>
  <c r="H351"/>
  <c r="G351"/>
  <c r="H350"/>
  <c r="G350"/>
  <c r="H349"/>
  <c r="G349"/>
  <c r="H348"/>
  <c r="G348"/>
  <c r="H347"/>
  <c r="G347"/>
  <c r="H346"/>
  <c r="G346"/>
  <c r="H345"/>
  <c r="G345"/>
  <c r="H344"/>
  <c r="G344"/>
  <c r="H343"/>
  <c r="G343"/>
  <c r="H342"/>
  <c r="G342"/>
  <c r="H341"/>
  <c r="G341"/>
  <c r="H340"/>
  <c r="G340"/>
  <c r="H339"/>
  <c r="G339"/>
  <c r="H338"/>
  <c r="G338"/>
  <c r="H337"/>
  <c r="G337"/>
  <c r="H336"/>
  <c r="G336"/>
  <c r="H335"/>
  <c r="G335"/>
  <c r="H334"/>
  <c r="G334"/>
  <c r="H333"/>
  <c r="G333"/>
  <c r="H332"/>
  <c r="G332"/>
  <c r="H331"/>
  <c r="G331"/>
  <c r="H330"/>
  <c r="G330"/>
  <c r="H329"/>
  <c r="G329"/>
  <c r="H328"/>
  <c r="G328"/>
  <c r="H327"/>
  <c r="G327"/>
  <c r="H326"/>
  <c r="G326"/>
  <c r="H325"/>
  <c r="G325"/>
  <c r="H324"/>
  <c r="G324"/>
  <c r="H323"/>
  <c r="G323"/>
  <c r="H322"/>
  <c r="G322"/>
  <c r="H321"/>
  <c r="G321"/>
  <c r="H320"/>
  <c r="G320"/>
  <c r="H319"/>
  <c r="G319"/>
  <c r="H318"/>
  <c r="G318"/>
  <c r="H317"/>
  <c r="G317"/>
  <c r="H316"/>
  <c r="G316"/>
  <c r="H315"/>
  <c r="G315"/>
  <c r="H314"/>
  <c r="G314"/>
  <c r="H313"/>
  <c r="G313"/>
  <c r="H312"/>
  <c r="G312"/>
  <c r="H311"/>
  <c r="G311"/>
  <c r="H310"/>
  <c r="G310"/>
  <c r="H309"/>
  <c r="G309"/>
  <c r="H308"/>
  <c r="G308"/>
  <c r="H307"/>
  <c r="G307"/>
  <c r="H306"/>
  <c r="G306"/>
  <c r="H305"/>
  <c r="G305"/>
  <c r="H304"/>
  <c r="G304"/>
  <c r="H303"/>
  <c r="G303"/>
  <c r="H302"/>
  <c r="G302"/>
  <c r="H301"/>
  <c r="G301"/>
  <c r="H300"/>
  <c r="G300"/>
  <c r="H299"/>
  <c r="G299"/>
  <c r="H298"/>
  <c r="G298"/>
  <c r="H297"/>
  <c r="G297"/>
  <c r="H296"/>
  <c r="G296"/>
  <c r="H295"/>
  <c r="G295"/>
  <c r="H294"/>
  <c r="G294"/>
  <c r="H293"/>
  <c r="G293"/>
  <c r="H292"/>
  <c r="G292"/>
  <c r="H291"/>
  <c r="G291"/>
  <c r="H290"/>
  <c r="G290"/>
  <c r="H289"/>
  <c r="G289"/>
  <c r="H288"/>
  <c r="G288"/>
  <c r="H287"/>
  <c r="G287"/>
  <c r="H286"/>
  <c r="G286"/>
  <c r="H285"/>
  <c r="G285"/>
  <c r="H284"/>
  <c r="G284"/>
  <c r="H283"/>
  <c r="G283"/>
  <c r="H282"/>
  <c r="G282"/>
  <c r="H281"/>
  <c r="G281"/>
  <c r="H280"/>
  <c r="G280"/>
  <c r="H279"/>
  <c r="G279"/>
  <c r="H278"/>
  <c r="G278"/>
  <c r="H277"/>
  <c r="G277"/>
  <c r="H276"/>
  <c r="G276"/>
  <c r="H275"/>
  <c r="G275"/>
  <c r="H274"/>
  <c r="G274"/>
  <c r="H273"/>
  <c r="G273"/>
  <c r="H272"/>
  <c r="G272"/>
  <c r="H271"/>
  <c r="G271"/>
  <c r="H270"/>
  <c r="G270"/>
  <c r="H269"/>
  <c r="G269"/>
  <c r="H268"/>
  <c r="G268"/>
  <c r="H267"/>
  <c r="G267"/>
  <c r="H266"/>
  <c r="G266"/>
  <c r="H265"/>
  <c r="G265"/>
  <c r="H264"/>
  <c r="G264"/>
  <c r="H263"/>
  <c r="G263"/>
  <c r="H262"/>
  <c r="G262"/>
  <c r="H261"/>
  <c r="G261"/>
  <c r="H260"/>
  <c r="G260"/>
  <c r="H259"/>
  <c r="G259"/>
  <c r="H258"/>
  <c r="G258"/>
  <c r="H257"/>
  <c r="G257"/>
  <c r="H256"/>
  <c r="G256"/>
  <c r="H255"/>
  <c r="G255"/>
  <c r="H254"/>
  <c r="G254"/>
  <c r="H253"/>
  <c r="G253"/>
  <c r="H252"/>
  <c r="G252"/>
  <c r="H251"/>
  <c r="G251"/>
  <c r="H250"/>
  <c r="G250"/>
  <c r="H249"/>
  <c r="G249"/>
  <c r="H248"/>
  <c r="G248"/>
  <c r="H247"/>
  <c r="G247"/>
  <c r="H246"/>
  <c r="G246"/>
  <c r="H245"/>
  <c r="G245"/>
  <c r="H244"/>
  <c r="G244"/>
  <c r="H243"/>
  <c r="G243"/>
  <c r="H242"/>
  <c r="G242"/>
  <c r="H241"/>
  <c r="G241"/>
  <c r="H240"/>
  <c r="G240"/>
  <c r="H239"/>
  <c r="G239"/>
  <c r="H238"/>
  <c r="G238"/>
  <c r="H237"/>
  <c r="G237"/>
  <c r="H236"/>
  <c r="G236"/>
  <c r="H235"/>
  <c r="G235"/>
  <c r="H234"/>
  <c r="G234"/>
  <c r="H233"/>
  <c r="G233"/>
  <c r="H232"/>
  <c r="G232"/>
  <c r="H231"/>
  <c r="G231"/>
  <c r="H230"/>
  <c r="G230"/>
  <c r="H229"/>
  <c r="G229"/>
  <c r="H228"/>
  <c r="G228"/>
  <c r="H227"/>
  <c r="G227"/>
  <c r="H226"/>
  <c r="G226"/>
  <c r="H225"/>
  <c r="G225"/>
  <c r="H224"/>
  <c r="G224"/>
  <c r="H223"/>
  <c r="G223"/>
  <c r="H222"/>
  <c r="G222"/>
  <c r="H221"/>
  <c r="G221"/>
  <c r="H220"/>
  <c r="G220"/>
  <c r="H219"/>
  <c r="G219"/>
  <c r="H218"/>
  <c r="G218"/>
  <c r="H217"/>
  <c r="G217"/>
  <c r="H216"/>
  <c r="G216"/>
  <c r="H215"/>
  <c r="G215"/>
  <c r="H214"/>
  <c r="G214"/>
  <c r="H213"/>
  <c r="G213"/>
  <c r="H212"/>
  <c r="G212"/>
  <c r="H211"/>
  <c r="G211"/>
  <c r="H210"/>
  <c r="G210"/>
  <c r="H209"/>
  <c r="G209"/>
  <c r="H208"/>
  <c r="G208"/>
  <c r="H207"/>
  <c r="G207"/>
  <c r="H206"/>
  <c r="H382" s="1"/>
  <c r="G206"/>
  <c r="G382" s="1"/>
  <c r="F204"/>
  <c r="E204"/>
  <c r="D204"/>
  <c r="C204"/>
  <c r="H203"/>
  <c r="G203"/>
  <c r="H202"/>
  <c r="G202"/>
  <c r="H201"/>
  <c r="G201"/>
  <c r="H200"/>
  <c r="G200"/>
  <c r="H199"/>
  <c r="G199"/>
  <c r="H198"/>
  <c r="G198"/>
  <c r="H197"/>
  <c r="G197"/>
  <c r="H196"/>
  <c r="G196"/>
  <c r="H195"/>
  <c r="G195"/>
  <c r="H194"/>
  <c r="G194"/>
  <c r="H193"/>
  <c r="G193"/>
  <c r="H192"/>
  <c r="G192"/>
  <c r="H191"/>
  <c r="G191"/>
  <c r="H190"/>
  <c r="G190"/>
  <c r="H189"/>
  <c r="G189"/>
  <c r="H188"/>
  <c r="G188"/>
  <c r="H187"/>
  <c r="G187"/>
  <c r="H186"/>
  <c r="G186"/>
  <c r="H185"/>
  <c r="G185"/>
  <c r="H184"/>
  <c r="G184"/>
  <c r="H183"/>
  <c r="G183"/>
  <c r="H182"/>
  <c r="G182"/>
  <c r="H181"/>
  <c r="G181"/>
  <c r="H180"/>
  <c r="G180"/>
  <c r="H179"/>
  <c r="G179"/>
  <c r="H178"/>
  <c r="G178"/>
  <c r="H177"/>
  <c r="G177"/>
  <c r="H176"/>
  <c r="G176"/>
  <c r="H175"/>
  <c r="G175"/>
  <c r="H174"/>
  <c r="G174"/>
  <c r="H173"/>
  <c r="G173"/>
  <c r="H172"/>
  <c r="G172"/>
  <c r="H171"/>
  <c r="G171"/>
  <c r="H170"/>
  <c r="G170"/>
  <c r="H169"/>
  <c r="G169"/>
  <c r="H168"/>
  <c r="G168"/>
  <c r="H167"/>
  <c r="G167"/>
  <c r="H166"/>
  <c r="G166"/>
  <c r="H165"/>
  <c r="H164"/>
  <c r="G164"/>
  <c r="H163"/>
  <c r="G163"/>
  <c r="H162"/>
  <c r="G162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H152"/>
  <c r="G152"/>
  <c r="H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H118"/>
  <c r="G118"/>
  <c r="H117"/>
  <c r="G117"/>
  <c r="H116"/>
  <c r="H115"/>
  <c r="G115"/>
  <c r="H114"/>
  <c r="G114"/>
  <c r="H113"/>
  <c r="G113"/>
  <c r="H112"/>
  <c r="G112"/>
  <c r="H111"/>
  <c r="G111"/>
  <c r="H110"/>
  <c r="H109"/>
  <c r="H108"/>
  <c r="G108"/>
  <c r="H107"/>
  <c r="G107"/>
  <c r="H106"/>
  <c r="G106"/>
  <c r="H105"/>
  <c r="H104"/>
  <c r="G104"/>
  <c r="H103"/>
  <c r="G103"/>
  <c r="H102"/>
  <c r="G102"/>
  <c r="H101"/>
  <c r="H100"/>
  <c r="H99"/>
  <c r="G99"/>
  <c r="H98"/>
  <c r="G98"/>
  <c r="H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H50"/>
  <c r="G50"/>
  <c r="H49"/>
  <c r="G49"/>
  <c r="H48"/>
  <c r="G48"/>
  <c r="H47"/>
  <c r="G47"/>
  <c r="H46"/>
  <c r="G46"/>
  <c r="H45"/>
  <c r="G45"/>
  <c r="H44"/>
  <c r="G44"/>
  <c r="H43"/>
  <c r="G43"/>
  <c r="H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H24"/>
  <c r="G24"/>
  <c r="H23"/>
  <c r="H22"/>
  <c r="G22"/>
  <c r="H21"/>
  <c r="H20"/>
  <c r="G20"/>
  <c r="H19"/>
  <c r="G19"/>
  <c r="H18"/>
  <c r="G18"/>
  <c r="H17"/>
  <c r="G17"/>
  <c r="H16"/>
  <c r="G16"/>
  <c r="H15"/>
  <c r="H204" s="1"/>
  <c r="G15"/>
  <c r="G204" l="1"/>
  <c r="H12" i="227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1"/>
  <c r="H137" s="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1"/>
  <c r="D137"/>
  <c r="E137"/>
  <c r="F137"/>
  <c r="G137"/>
  <c r="C137"/>
  <c r="H91" i="228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24"/>
  <c r="H125"/>
  <c r="G124"/>
  <c r="G125"/>
  <c r="H86"/>
  <c r="H88"/>
  <c r="H12"/>
  <c r="H134" s="1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7"/>
  <c r="H89"/>
  <c r="H90"/>
  <c r="H118"/>
  <c r="H119"/>
  <c r="H120"/>
  <c r="H121"/>
  <c r="H122"/>
  <c r="H123"/>
  <c r="H126"/>
  <c r="H127"/>
  <c r="H128"/>
  <c r="H129"/>
  <c r="H130"/>
  <c r="H131"/>
  <c r="H132"/>
  <c r="H133"/>
  <c r="H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7"/>
  <c r="G89"/>
  <c r="G90"/>
  <c r="G94"/>
  <c r="G95"/>
  <c r="G96"/>
  <c r="G97"/>
  <c r="G98"/>
  <c r="G99"/>
  <c r="G100"/>
  <c r="G101"/>
  <c r="G103"/>
  <c r="G107"/>
  <c r="G108"/>
  <c r="G112"/>
  <c r="G117"/>
  <c r="G118"/>
  <c r="G119"/>
  <c r="G120"/>
  <c r="G121"/>
  <c r="G122"/>
  <c r="G123"/>
  <c r="G126"/>
  <c r="G127"/>
  <c r="G128"/>
  <c r="G129"/>
  <c r="G130"/>
  <c r="G131"/>
  <c r="G132"/>
  <c r="G133"/>
  <c r="G11"/>
  <c r="D134"/>
  <c r="E134"/>
  <c r="F134"/>
  <c r="G134"/>
  <c r="C134"/>
  <c r="H12" i="229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11"/>
  <c r="H77" s="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11"/>
  <c r="D77"/>
  <c r="E77"/>
  <c r="F77"/>
  <c r="G77"/>
  <c r="C77"/>
  <c r="H10" i="23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 s="1"/>
  <c r="H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9"/>
  <c r="D64"/>
  <c r="E64"/>
  <c r="F64"/>
  <c r="G64"/>
  <c r="C64"/>
  <c r="H51" i="231"/>
  <c r="G5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11"/>
  <c r="G52" s="1"/>
  <c r="D52"/>
  <c r="E52"/>
  <c r="F52"/>
  <c r="C52"/>
  <c r="F67" i="232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11"/>
  <c r="G67" s="1"/>
  <c r="D67"/>
  <c r="E67"/>
  <c r="C67"/>
  <c r="H23" i="23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14"/>
  <c r="H15"/>
  <c r="H16"/>
  <c r="H17"/>
  <c r="H18"/>
  <c r="H19"/>
  <c r="H20"/>
  <c r="H21"/>
  <c r="H22"/>
  <c r="H11"/>
  <c r="D55"/>
  <c r="E55"/>
  <c r="H12"/>
  <c r="H13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11"/>
  <c r="G55" s="1"/>
  <c r="C55"/>
  <c r="F31" i="234"/>
  <c r="G31"/>
  <c r="H31"/>
  <c r="E31"/>
  <c r="H12" i="235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11"/>
  <c r="G34" s="1"/>
  <c r="F34"/>
  <c r="E34"/>
  <c r="D34"/>
  <c r="C34"/>
  <c r="H12" i="236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11"/>
  <c r="G12"/>
  <c r="G13"/>
  <c r="G44" s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11"/>
  <c r="D44"/>
  <c r="E44"/>
  <c r="F44"/>
  <c r="C44"/>
  <c r="C2"/>
  <c r="C1"/>
  <c r="C2" i="235"/>
  <c r="C1"/>
  <c r="C2" i="234"/>
  <c r="C1"/>
  <c r="C2" i="233"/>
  <c r="C1"/>
  <c r="C2" i="232"/>
  <c r="C1"/>
  <c r="C2" i="231"/>
  <c r="C1"/>
  <c r="C2" i="230"/>
  <c r="C1"/>
  <c r="C2" i="229"/>
  <c r="C1"/>
  <c r="C2" i="228"/>
  <c r="C1"/>
  <c r="C2" i="227"/>
  <c r="C1"/>
  <c r="C2" i="226"/>
  <c r="C1"/>
  <c r="C2" i="225"/>
  <c r="C1"/>
  <c r="C2" i="224"/>
  <c r="C1"/>
  <c r="C2" i="223"/>
  <c r="C1"/>
  <c r="H65" i="161"/>
  <c r="D65"/>
  <c r="H63"/>
  <c r="D63"/>
  <c r="H61"/>
  <c r="D61"/>
  <c r="H60"/>
  <c r="D60"/>
  <c r="H59"/>
  <c r="D59"/>
  <c r="H58"/>
  <c r="H57"/>
  <c r="H56"/>
  <c r="H55"/>
  <c r="H54"/>
  <c r="H53"/>
  <c r="H52"/>
  <c r="H51"/>
  <c r="H50"/>
  <c r="H49"/>
  <c r="H48"/>
  <c r="H47"/>
  <c r="H46"/>
  <c r="H45"/>
  <c r="D45"/>
  <c r="H44"/>
  <c r="D44"/>
  <c r="H43"/>
  <c r="D43"/>
  <c r="H42"/>
  <c r="D42"/>
  <c r="H41"/>
  <c r="D41"/>
  <c r="H40"/>
  <c r="D40"/>
  <c r="H39"/>
  <c r="D39"/>
  <c r="H38"/>
  <c r="D38"/>
  <c r="H37"/>
  <c r="D37"/>
  <c r="H36"/>
  <c r="D36"/>
  <c r="H35"/>
  <c r="D35"/>
  <c r="H34"/>
  <c r="D34"/>
  <c r="H33"/>
  <c r="H67" s="1"/>
  <c r="D33"/>
  <c r="D67" s="1"/>
  <c r="H22"/>
  <c r="D22"/>
  <c r="H21"/>
  <c r="D21"/>
  <c r="H20"/>
  <c r="D20"/>
  <c r="H19"/>
  <c r="D19"/>
  <c r="H18"/>
  <c r="D18"/>
  <c r="H17"/>
  <c r="D17"/>
  <c r="H16"/>
  <c r="D16"/>
  <c r="H15"/>
  <c r="D15"/>
  <c r="H14"/>
  <c r="D14"/>
  <c r="H13"/>
  <c r="D13"/>
  <c r="H12"/>
  <c r="D12"/>
  <c r="H11"/>
  <c r="D11"/>
  <c r="H10"/>
  <c r="D10"/>
  <c r="H9"/>
  <c r="H23" s="1"/>
  <c r="D9"/>
  <c r="D23" s="1"/>
  <c r="H55" i="233" l="1"/>
  <c r="H44" i="236"/>
  <c r="H52" i="231"/>
  <c r="H67" i="232"/>
  <c r="I160" i="160"/>
  <c r="F160"/>
  <c r="I155"/>
  <c r="F155"/>
  <c r="F136"/>
  <c r="I135"/>
  <c r="F135"/>
  <c r="I134"/>
  <c r="F134"/>
  <c r="F133"/>
  <c r="I132"/>
  <c r="F132"/>
  <c r="I131"/>
  <c r="F131"/>
  <c r="I130"/>
  <c r="F130"/>
  <c r="I129"/>
  <c r="F129"/>
  <c r="I128"/>
  <c r="F128"/>
  <c r="I127"/>
  <c r="F127"/>
  <c r="I126"/>
  <c r="F126"/>
  <c r="I125"/>
  <c r="F125"/>
  <c r="I124"/>
  <c r="I137" s="1"/>
  <c r="F124"/>
  <c r="F137" s="1"/>
  <c r="I121"/>
  <c r="F121"/>
  <c r="I120"/>
  <c r="F120"/>
  <c r="I119"/>
  <c r="F119"/>
  <c r="I118"/>
  <c r="F118"/>
  <c r="I117"/>
  <c r="F117"/>
  <c r="I116"/>
  <c r="F116"/>
  <c r="I115"/>
  <c r="F115"/>
  <c r="I114"/>
  <c r="F114"/>
  <c r="I113"/>
  <c r="F113"/>
  <c r="I112"/>
  <c r="F112"/>
  <c r="I111"/>
  <c r="F111"/>
  <c r="I110"/>
  <c r="F110"/>
  <c r="I109"/>
  <c r="F109"/>
  <c r="I108"/>
  <c r="F108"/>
  <c r="I107"/>
  <c r="F107"/>
  <c r="I106"/>
  <c r="F106"/>
  <c r="I105"/>
  <c r="F105"/>
  <c r="I104"/>
  <c r="F104"/>
  <c r="I103"/>
  <c r="F103"/>
  <c r="I102"/>
  <c r="F102"/>
  <c r="I101"/>
  <c r="F101"/>
  <c r="I100"/>
  <c r="F100"/>
  <c r="I99"/>
  <c r="F99"/>
  <c r="I98"/>
  <c r="F98"/>
  <c r="I97"/>
  <c r="F97"/>
  <c r="I96"/>
  <c r="F96"/>
  <c r="I95"/>
  <c r="F95"/>
  <c r="I94"/>
  <c r="F94"/>
  <c r="I93"/>
  <c r="F93"/>
  <c r="I92"/>
  <c r="F92"/>
  <c r="I91"/>
  <c r="F91"/>
  <c r="I90"/>
  <c r="F90"/>
  <c r="I89"/>
  <c r="F89"/>
  <c r="I88"/>
  <c r="F88"/>
  <c r="I87"/>
  <c r="F87"/>
  <c r="I86"/>
  <c r="F86"/>
  <c r="I85"/>
  <c r="F85"/>
  <c r="I84"/>
  <c r="F84"/>
  <c r="I83"/>
  <c r="I82"/>
  <c r="I81"/>
  <c r="F81"/>
  <c r="I80"/>
  <c r="F80"/>
  <c r="I79"/>
  <c r="F79"/>
  <c r="I78"/>
  <c r="F78"/>
  <c r="F77"/>
  <c r="I76"/>
  <c r="F76"/>
  <c r="F75"/>
  <c r="I74"/>
  <c r="F74"/>
  <c r="I73"/>
  <c r="F73"/>
  <c r="I72"/>
  <c r="F72"/>
  <c r="I71"/>
  <c r="F71"/>
  <c r="I70"/>
  <c r="F70"/>
  <c r="I69"/>
  <c r="F69"/>
  <c r="I68"/>
  <c r="F68"/>
  <c r="I67"/>
  <c r="F67"/>
  <c r="I66"/>
  <c r="F66"/>
  <c r="I65"/>
  <c r="F65"/>
  <c r="I64"/>
  <c r="F64"/>
  <c r="I63"/>
  <c r="F63"/>
  <c r="I62"/>
  <c r="I61"/>
  <c r="F61"/>
  <c r="I60"/>
  <c r="F60"/>
  <c r="I59"/>
  <c r="F59"/>
  <c r="I58"/>
  <c r="F58"/>
  <c r="I57"/>
  <c r="F57"/>
  <c r="I56"/>
  <c r="F56"/>
  <c r="I55"/>
  <c r="F55"/>
  <c r="I54"/>
  <c r="F54"/>
  <c r="I53"/>
  <c r="F53"/>
  <c r="I52"/>
  <c r="F52"/>
  <c r="I51"/>
  <c r="F51"/>
  <c r="I50"/>
  <c r="F50"/>
  <c r="I49"/>
  <c r="F49"/>
  <c r="I48"/>
  <c r="F48"/>
  <c r="I47"/>
  <c r="F47"/>
  <c r="I46"/>
  <c r="F46"/>
  <c r="F45"/>
  <c r="I44"/>
  <c r="F44"/>
  <c r="F43"/>
  <c r="I42"/>
  <c r="F42"/>
  <c r="I41"/>
  <c r="F41"/>
  <c r="I40"/>
  <c r="F40"/>
  <c r="I39"/>
  <c r="F39"/>
  <c r="I38"/>
  <c r="F38"/>
  <c r="I37"/>
  <c r="F37"/>
  <c r="I36"/>
  <c r="F36"/>
  <c r="I35"/>
  <c r="F35"/>
  <c r="F34"/>
  <c r="I33"/>
  <c r="F33"/>
  <c r="F32"/>
  <c r="I31"/>
  <c r="F31"/>
  <c r="I30"/>
  <c r="F30"/>
  <c r="I29"/>
  <c r="F29"/>
  <c r="F28"/>
  <c r="I27"/>
  <c r="F27"/>
  <c r="F26"/>
  <c r="I25"/>
  <c r="F25"/>
  <c r="F24"/>
  <c r="I23"/>
  <c r="F23"/>
  <c r="I22"/>
  <c r="F22"/>
  <c r="I21"/>
  <c r="F21"/>
  <c r="F20"/>
  <c r="I19"/>
  <c r="F19"/>
  <c r="I18"/>
  <c r="F18"/>
  <c r="I17"/>
  <c r="F17"/>
  <c r="I16"/>
  <c r="F16"/>
  <c r="I15"/>
  <c r="F15"/>
  <c r="I14"/>
  <c r="F14"/>
  <c r="I13"/>
  <c r="F13"/>
  <c r="F12"/>
  <c r="I11"/>
  <c r="F11"/>
  <c r="I10"/>
  <c r="F10"/>
  <c r="I9"/>
  <c r="F9"/>
  <c r="F122" s="1"/>
  <c r="F161" s="1"/>
  <c r="I122" l="1"/>
  <c r="I161" s="1"/>
  <c r="F75" i="159"/>
  <c r="H75"/>
  <c r="F74"/>
  <c r="H74"/>
  <c r="G207" i="218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198"/>
  <c r="G199"/>
  <c r="G200"/>
  <c r="G201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3"/>
  <c r="H114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71"/>
  <c r="H172"/>
  <c r="H173"/>
  <c r="H174"/>
  <c r="H175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3"/>
  <c r="H204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D112"/>
  <c r="E112"/>
  <c r="F11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C112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G22"/>
  <c r="F289"/>
  <c r="E289"/>
  <c r="D289"/>
  <c r="H289" s="1"/>
  <c r="C289"/>
  <c r="G289" s="1"/>
  <c r="G206"/>
  <c r="G204"/>
  <c r="G203"/>
  <c r="F202"/>
  <c r="E202"/>
  <c r="D202"/>
  <c r="H202" s="1"/>
  <c r="C202"/>
  <c r="G116"/>
  <c r="G202" s="1"/>
  <c r="G114"/>
  <c r="G113"/>
  <c r="H82"/>
  <c r="G82"/>
  <c r="G112" s="1"/>
  <c r="F81"/>
  <c r="E81"/>
  <c r="D81"/>
  <c r="H81" s="1"/>
  <c r="C81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1"/>
  <c r="G20"/>
  <c r="G19"/>
  <c r="G18"/>
  <c r="G17"/>
  <c r="G16"/>
  <c r="G15"/>
  <c r="G14"/>
  <c r="G13"/>
  <c r="G12"/>
  <c r="H11"/>
  <c r="G11"/>
  <c r="G81" l="1"/>
  <c r="H112"/>
  <c r="H110" i="217" l="1"/>
  <c r="H111"/>
  <c r="H112"/>
  <c r="H113"/>
  <c r="H114"/>
  <c r="H115"/>
  <c r="H116"/>
  <c r="H117"/>
  <c r="H118"/>
  <c r="H119"/>
  <c r="H120"/>
  <c r="H121"/>
  <c r="H122"/>
  <c r="H123"/>
  <c r="H109"/>
  <c r="G123"/>
  <c r="G110"/>
  <c r="G111"/>
  <c r="G112"/>
  <c r="G113"/>
  <c r="G114"/>
  <c r="G115"/>
  <c r="G116"/>
  <c r="G117"/>
  <c r="G118"/>
  <c r="G119"/>
  <c r="G120"/>
  <c r="G121"/>
  <c r="G122"/>
  <c r="G109"/>
  <c r="D124"/>
  <c r="E124"/>
  <c r="F124"/>
  <c r="G124"/>
  <c r="H124"/>
  <c r="C124"/>
  <c r="H9"/>
  <c r="G9"/>
  <c r="H95"/>
  <c r="H96"/>
  <c r="H97"/>
  <c r="H98"/>
  <c r="H99"/>
  <c r="H100"/>
  <c r="H101"/>
  <c r="H102"/>
  <c r="H94"/>
  <c r="G95"/>
  <c r="G96"/>
  <c r="G97"/>
  <c r="G98"/>
  <c r="G99"/>
  <c r="G100"/>
  <c r="G101"/>
  <c r="G102"/>
  <c r="G94"/>
  <c r="G103" s="1"/>
  <c r="H70"/>
  <c r="H71"/>
  <c r="H72"/>
  <c r="H73"/>
  <c r="H74"/>
  <c r="H75"/>
  <c r="H76"/>
  <c r="H77"/>
  <c r="H78"/>
  <c r="H79"/>
  <c r="H80"/>
  <c r="H81"/>
  <c r="H82"/>
  <c r="H83"/>
  <c r="H84"/>
  <c r="H69"/>
  <c r="G70"/>
  <c r="G71"/>
  <c r="G72"/>
  <c r="G73"/>
  <c r="G74"/>
  <c r="G75"/>
  <c r="G76"/>
  <c r="G77"/>
  <c r="G78"/>
  <c r="G79"/>
  <c r="G80"/>
  <c r="G81"/>
  <c r="G82"/>
  <c r="G83"/>
  <c r="G84"/>
  <c r="G69"/>
  <c r="D85"/>
  <c r="E85"/>
  <c r="F85"/>
  <c r="G85"/>
  <c r="H85"/>
  <c r="C85"/>
  <c r="D103"/>
  <c r="E103"/>
  <c r="F103"/>
  <c r="C103"/>
  <c r="H62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10"/>
  <c r="D63"/>
  <c r="E63"/>
  <c r="F63"/>
  <c r="G63"/>
  <c r="H63"/>
  <c r="C63"/>
  <c r="E18" i="197"/>
  <c r="F18"/>
  <c r="G18"/>
  <c r="D18"/>
  <c r="H10" i="22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9"/>
  <c r="F69"/>
  <c r="E69"/>
  <c r="D69"/>
  <c r="H69" s="1"/>
  <c r="C69"/>
  <c r="G69" s="1"/>
  <c r="E18" i="208"/>
  <c r="F18"/>
  <c r="G18"/>
  <c r="D18"/>
  <c r="L52" i="209"/>
  <c r="L49"/>
  <c r="L48"/>
  <c r="L44"/>
  <c r="L41"/>
  <c r="L39"/>
  <c r="L36"/>
  <c r="L35"/>
  <c r="L32"/>
  <c r="L31"/>
  <c r="L28"/>
  <c r="L18"/>
  <c r="K18"/>
  <c r="L10"/>
  <c r="K10"/>
  <c r="L27"/>
  <c r="L24"/>
  <c r="L23"/>
  <c r="L20"/>
  <c r="L19"/>
  <c r="L16"/>
  <c r="L15"/>
  <c r="L12"/>
  <c r="L11"/>
  <c r="L8"/>
  <c r="G53"/>
  <c r="G54"/>
  <c r="G55"/>
  <c r="G56"/>
  <c r="H56"/>
  <c r="F56"/>
  <c r="E56"/>
  <c r="D56"/>
  <c r="K56" s="1"/>
  <c r="H55"/>
  <c r="E55"/>
  <c r="D55"/>
  <c r="K55" s="1"/>
  <c r="E54"/>
  <c r="D54"/>
  <c r="H53"/>
  <c r="F53"/>
  <c r="E53"/>
  <c r="D53"/>
  <c r="K53" s="1"/>
  <c r="K52"/>
  <c r="J52"/>
  <c r="I52"/>
  <c r="K49"/>
  <c r="J49"/>
  <c r="I49"/>
  <c r="K48"/>
  <c r="J48"/>
  <c r="I48"/>
  <c r="L45"/>
  <c r="K45"/>
  <c r="J45"/>
  <c r="I45"/>
  <c r="K44"/>
  <c r="J44"/>
  <c r="I44"/>
  <c r="K41"/>
  <c r="J41"/>
  <c r="I41"/>
  <c r="K39"/>
  <c r="J39"/>
  <c r="I39"/>
  <c r="K36"/>
  <c r="J36"/>
  <c r="I36"/>
  <c r="K35"/>
  <c r="J35"/>
  <c r="I35"/>
  <c r="K32"/>
  <c r="J32"/>
  <c r="I32"/>
  <c r="K31"/>
  <c r="J31"/>
  <c r="I31"/>
  <c r="K28"/>
  <c r="J28"/>
  <c r="I28"/>
  <c r="K27"/>
  <c r="J27"/>
  <c r="I27"/>
  <c r="K24"/>
  <c r="J24"/>
  <c r="I24"/>
  <c r="K23"/>
  <c r="J23"/>
  <c r="I23"/>
  <c r="K20"/>
  <c r="J20"/>
  <c r="I20"/>
  <c r="K19"/>
  <c r="J19"/>
  <c r="I19"/>
  <c r="K16"/>
  <c r="J16"/>
  <c r="I16"/>
  <c r="K15"/>
  <c r="J15"/>
  <c r="I15"/>
  <c r="K12"/>
  <c r="J12"/>
  <c r="I12"/>
  <c r="K11"/>
  <c r="J11"/>
  <c r="I11"/>
  <c r="K8"/>
  <c r="J8"/>
  <c r="I8"/>
  <c r="H103" i="217" l="1"/>
  <c r="L53" i="209"/>
  <c r="L55"/>
  <c r="L56"/>
  <c r="I53"/>
  <c r="J53"/>
  <c r="I56"/>
  <c r="J56"/>
  <c r="C1" i="174" l="1"/>
  <c r="C2"/>
  <c r="C3"/>
  <c r="B2" i="222" l="1"/>
  <c r="B1"/>
  <c r="H17" i="159" l="1"/>
  <c r="H16"/>
  <c r="H15"/>
  <c r="H14"/>
  <c r="H13"/>
  <c r="H12"/>
  <c r="H11"/>
  <c r="H10"/>
  <c r="F17"/>
  <c r="F16"/>
  <c r="F15"/>
  <c r="F14"/>
  <c r="F13"/>
  <c r="F12"/>
  <c r="F11"/>
  <c r="F10"/>
  <c r="H73"/>
  <c r="F73"/>
  <c r="H72"/>
  <c r="F72"/>
  <c r="H71"/>
  <c r="F71"/>
  <c r="H70"/>
  <c r="F70"/>
  <c r="H69"/>
  <c r="F69"/>
  <c r="H68"/>
  <c r="F68"/>
  <c r="H67"/>
  <c r="F67"/>
  <c r="H66"/>
  <c r="F66"/>
  <c r="H65"/>
  <c r="F65"/>
  <c r="H64"/>
  <c r="F64"/>
  <c r="H63"/>
  <c r="F63"/>
  <c r="H62"/>
  <c r="F62"/>
  <c r="H61"/>
  <c r="F61"/>
  <c r="H60"/>
  <c r="F60"/>
  <c r="H59"/>
  <c r="F59"/>
  <c r="H58"/>
  <c r="F58"/>
  <c r="H57"/>
  <c r="F57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C2" i="220" l="1"/>
  <c r="C1"/>
  <c r="C2" i="218" l="1"/>
  <c r="C1"/>
  <c r="C2" i="217"/>
  <c r="C1"/>
  <c r="C2" i="216"/>
  <c r="C1"/>
  <c r="C3" i="213" l="1"/>
  <c r="C2"/>
  <c r="C1"/>
  <c r="P21"/>
  <c r="O21"/>
  <c r="N21"/>
  <c r="M21"/>
  <c r="L21"/>
  <c r="K21"/>
  <c r="J21"/>
  <c r="I21"/>
  <c r="H21"/>
  <c r="G21"/>
  <c r="F21"/>
  <c r="E21"/>
  <c r="D21"/>
  <c r="C21"/>
  <c r="C3" i="212" l="1"/>
  <c r="C2"/>
  <c r="C1"/>
  <c r="D8"/>
  <c r="C8"/>
  <c r="C3" i="169" l="1"/>
  <c r="C3" i="192"/>
  <c r="C3" i="191"/>
  <c r="C2" i="200"/>
  <c r="C2" i="162"/>
  <c r="C2" i="161"/>
  <c r="C2" i="160"/>
  <c r="C2" i="159"/>
  <c r="C2" i="211"/>
  <c r="C2" i="183"/>
  <c r="C2" i="208"/>
  <c r="C2" i="197"/>
  <c r="C2" i="209"/>
  <c r="C2" i="169"/>
  <c r="C2" i="192"/>
  <c r="C2" i="191"/>
  <c r="C1" i="200"/>
  <c r="C1" i="162"/>
  <c r="C1" i="161"/>
  <c r="C1" i="160"/>
  <c r="C1" i="159"/>
  <c r="C1" i="211"/>
  <c r="C1" i="183"/>
  <c r="C1" i="208"/>
  <c r="C1" i="209"/>
  <c r="C1" i="169"/>
  <c r="C1" i="192"/>
  <c r="C1" i="191"/>
  <c r="O21" i="192"/>
  <c r="O20"/>
  <c r="O19"/>
  <c r="O18"/>
  <c r="O17"/>
  <c r="O16"/>
  <c r="O15"/>
  <c r="O14"/>
  <c r="O13"/>
  <c r="O12"/>
  <c r="O11"/>
  <c r="O10"/>
  <c r="O9"/>
  <c r="O8"/>
  <c r="J21"/>
  <c r="J20"/>
  <c r="J19"/>
  <c r="J18"/>
  <c r="J17"/>
  <c r="J16"/>
  <c r="J15"/>
  <c r="J14"/>
  <c r="J13"/>
  <c r="J12"/>
  <c r="J11"/>
  <c r="J10"/>
  <c r="J9"/>
  <c r="J8"/>
  <c r="F45" i="159"/>
  <c r="H45"/>
  <c r="K18" i="192"/>
  <c r="K11"/>
  <c r="G22" i="169"/>
  <c r="G21"/>
  <c r="G20"/>
  <c r="G19"/>
  <c r="G18"/>
  <c r="G17"/>
  <c r="G16"/>
  <c r="G15"/>
  <c r="G14"/>
  <c r="D22"/>
  <c r="D21"/>
  <c r="D20"/>
  <c r="D19"/>
  <c r="D18"/>
  <c r="D17"/>
  <c r="D16"/>
  <c r="D15"/>
  <c r="D14"/>
  <c r="W22" i="192"/>
  <c r="V22"/>
  <c r="U22"/>
  <c r="F9" i="174" s="1"/>
  <c r="T22" i="192"/>
  <c r="R22"/>
  <c r="Q22"/>
  <c r="N22"/>
  <c r="M22"/>
  <c r="L22"/>
  <c r="I22"/>
  <c r="H22"/>
  <c r="G22"/>
  <c r="F22"/>
  <c r="E22"/>
  <c r="C9" i="174" s="1"/>
  <c r="O12" i="191"/>
  <c r="O13"/>
  <c r="O14"/>
  <c r="O15"/>
  <c r="O16"/>
  <c r="L12"/>
  <c r="L13"/>
  <c r="L14"/>
  <c r="L15"/>
  <c r="L16"/>
  <c r="I12"/>
  <c r="I13"/>
  <c r="I14"/>
  <c r="I15"/>
  <c r="I16"/>
  <c r="R18"/>
  <c r="Q18"/>
  <c r="P18"/>
  <c r="N18"/>
  <c r="M18"/>
  <c r="K18"/>
  <c r="J18"/>
  <c r="H18"/>
  <c r="G18"/>
  <c r="F18"/>
  <c r="J22" i="189"/>
  <c r="K22"/>
  <c r="B8" i="183"/>
  <c r="C8"/>
  <c r="D8"/>
  <c r="E8"/>
  <c r="F8"/>
  <c r="I23" i="169"/>
  <c r="F13" i="174" s="1"/>
  <c r="H23" i="169"/>
  <c r="F12" i="174" s="1"/>
  <c r="E23" i="169"/>
  <c r="C13" i="174" s="1"/>
  <c r="F23" i="169"/>
  <c r="D13" i="174" s="1"/>
  <c r="B23" i="169"/>
  <c r="C12" i="174" s="1"/>
  <c r="C23" i="169"/>
  <c r="D12" i="174" s="1"/>
  <c r="G13" i="169"/>
  <c r="D13"/>
  <c r="D22" i="192"/>
  <c r="S21"/>
  <c r="P21"/>
  <c r="K21"/>
  <c r="S20"/>
  <c r="P20"/>
  <c r="K20"/>
  <c r="S19"/>
  <c r="P19"/>
  <c r="K19"/>
  <c r="S18"/>
  <c r="P18"/>
  <c r="S17"/>
  <c r="P17"/>
  <c r="K17"/>
  <c r="S16"/>
  <c r="P16"/>
  <c r="K16"/>
  <c r="S15"/>
  <c r="P15"/>
  <c r="K15"/>
  <c r="S14"/>
  <c r="P14"/>
  <c r="K14"/>
  <c r="S13"/>
  <c r="P13"/>
  <c r="K13"/>
  <c r="S12"/>
  <c r="P12"/>
  <c r="K12"/>
  <c r="S11"/>
  <c r="P11"/>
  <c r="S10"/>
  <c r="P10"/>
  <c r="K10"/>
  <c r="S9"/>
  <c r="P9"/>
  <c r="K9"/>
  <c r="S8"/>
  <c r="P8"/>
  <c r="K8"/>
  <c r="E18" i="191"/>
  <c r="O17"/>
  <c r="L17"/>
  <c r="I17"/>
  <c r="O11"/>
  <c r="L11"/>
  <c r="I11"/>
  <c r="O10"/>
  <c r="L10"/>
  <c r="I10"/>
  <c r="O9"/>
  <c r="L9"/>
  <c r="I9"/>
  <c r="O8"/>
  <c r="L8"/>
  <c r="I8"/>
  <c r="AF22" i="189"/>
  <c r="AE22"/>
  <c r="AD22"/>
  <c r="F8" i="174" s="1"/>
  <c r="Z22" i="189"/>
  <c r="AA22"/>
  <c r="AB22"/>
  <c r="R22"/>
  <c r="S22"/>
  <c r="T22"/>
  <c r="U22"/>
  <c r="V22"/>
  <c r="W22"/>
  <c r="I22"/>
  <c r="L22"/>
  <c r="M22"/>
  <c r="N22"/>
  <c r="O22"/>
  <c r="E22"/>
  <c r="F22"/>
  <c r="G22"/>
  <c r="C22"/>
  <c r="B22"/>
  <c r="AC21"/>
  <c r="X21"/>
  <c r="Y21" s="1"/>
  <c r="P21"/>
  <c r="Q21" s="1"/>
  <c r="H21"/>
  <c r="D21" s="1"/>
  <c r="AC20"/>
  <c r="X20"/>
  <c r="Y20" s="1"/>
  <c r="P20"/>
  <c r="Q20" s="1"/>
  <c r="H20"/>
  <c r="D20" s="1"/>
  <c r="AC19"/>
  <c r="X19"/>
  <c r="Y19" s="1"/>
  <c r="P19"/>
  <c r="Q19" s="1"/>
  <c r="H19"/>
  <c r="D19" s="1"/>
  <c r="AC18"/>
  <c r="X18"/>
  <c r="Y18" s="1"/>
  <c r="P18"/>
  <c r="Q18" s="1"/>
  <c r="H18"/>
  <c r="D18" s="1"/>
  <c r="AC17"/>
  <c r="X17"/>
  <c r="Y17" s="1"/>
  <c r="P17"/>
  <c r="Q17" s="1"/>
  <c r="H17"/>
  <c r="D17" s="1"/>
  <c r="AC16"/>
  <c r="X16"/>
  <c r="Y16" s="1"/>
  <c r="P16"/>
  <c r="Q16" s="1"/>
  <c r="H16"/>
  <c r="D16" s="1"/>
  <c r="AC15"/>
  <c r="X15"/>
  <c r="Y15" s="1"/>
  <c r="P15"/>
  <c r="Q15" s="1"/>
  <c r="H15"/>
  <c r="D15" s="1"/>
  <c r="AC14"/>
  <c r="X14"/>
  <c r="Y14" s="1"/>
  <c r="P14"/>
  <c r="Q14" s="1"/>
  <c r="H14"/>
  <c r="D14" s="1"/>
  <c r="AC13"/>
  <c r="X13"/>
  <c r="Y13" s="1"/>
  <c r="P13"/>
  <c r="Q13" s="1"/>
  <c r="H13"/>
  <c r="D13" s="1"/>
  <c r="AC12"/>
  <c r="X12"/>
  <c r="Y12" s="1"/>
  <c r="P12"/>
  <c r="Q12" s="1"/>
  <c r="H12"/>
  <c r="D12" s="1"/>
  <c r="AC11"/>
  <c r="X11"/>
  <c r="Y11" s="1"/>
  <c r="P11"/>
  <c r="Q11" s="1"/>
  <c r="H11"/>
  <c r="D11" s="1"/>
  <c r="AC10"/>
  <c r="X10"/>
  <c r="Y10" s="1"/>
  <c r="P10"/>
  <c r="Q10" s="1"/>
  <c r="H10"/>
  <c r="D10" s="1"/>
  <c r="AC9"/>
  <c r="X9"/>
  <c r="Y9" s="1"/>
  <c r="P9"/>
  <c r="Q9" s="1"/>
  <c r="H9"/>
  <c r="D9" s="1"/>
  <c r="H44" i="159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76" l="1"/>
  <c r="H76"/>
  <c r="F11" i="174"/>
  <c r="D9"/>
  <c r="E9" s="1"/>
  <c r="C10"/>
  <c r="G9"/>
  <c r="K9"/>
  <c r="K13"/>
  <c r="G13"/>
  <c r="E13"/>
  <c r="C8"/>
  <c r="D11"/>
  <c r="F10"/>
  <c r="F14" s="1"/>
  <c r="C11"/>
  <c r="G12"/>
  <c r="K12"/>
  <c r="E12"/>
  <c r="D23" i="169"/>
  <c r="G23"/>
  <c r="P22" i="192"/>
  <c r="P22" i="189"/>
  <c r="Q22" s="1"/>
  <c r="I18" i="191"/>
  <c r="K22" i="192"/>
  <c r="L18" i="191"/>
  <c r="J22" i="192"/>
  <c r="X22" i="189"/>
  <c r="O18" i="191"/>
  <c r="O22" i="192"/>
  <c r="H22" i="189"/>
  <c r="D22" s="1"/>
  <c r="S22" i="192"/>
  <c r="AC22" i="189"/>
  <c r="G10" i="174" l="1"/>
  <c r="K10"/>
  <c r="G11"/>
  <c r="K11"/>
  <c r="E11"/>
  <c r="G8"/>
  <c r="K8"/>
  <c r="C14"/>
  <c r="K14" s="1"/>
  <c r="Y22" i="189"/>
  <c r="D10" i="174"/>
  <c r="E10" s="1"/>
  <c r="D8"/>
  <c r="D14" s="1"/>
  <c r="G14" l="1"/>
  <c r="E8"/>
  <c r="E14" s="1"/>
</calcChain>
</file>

<file path=xl/sharedStrings.xml><?xml version="1.0" encoding="utf-8"?>
<sst xmlns="http://schemas.openxmlformats.org/spreadsheetml/2006/main" count="9244" uniqueCount="4851">
  <si>
    <t>БРОЈ</t>
  </si>
  <si>
    <t>ВРСТА</t>
  </si>
  <si>
    <t>УКУПНО</t>
  </si>
  <si>
    <t>У К У П Н О</t>
  </si>
  <si>
    <t>инт.нега</t>
  </si>
  <si>
    <t>полу инт.</t>
  </si>
  <si>
    <t>Р.бр.</t>
  </si>
  <si>
    <t>станд. н.</t>
  </si>
  <si>
    <t xml:space="preserve">Врста лека по ЈКЛ </t>
  </si>
  <si>
    <t>Шифра лека (АТЦ)</t>
  </si>
  <si>
    <t>Заштићено име лека</t>
  </si>
  <si>
    <t>Количина</t>
  </si>
  <si>
    <t>Цена по паковању</t>
  </si>
  <si>
    <t xml:space="preserve">Укупна вредност </t>
  </si>
  <si>
    <t>ГРУПА САНИТЕТСКОГ МАТЕРИЈАЛА</t>
  </si>
  <si>
    <t>Институт за јавно здравље Србије</t>
  </si>
  <si>
    <t>„Др Милан Јовановић Батут“</t>
  </si>
  <si>
    <t xml:space="preserve">ПЛАНСКО-ИЗВЕШТАЈНЕ ТАБЕЛЕ </t>
  </si>
  <si>
    <t>ЗА СТАЦИОНАРНЕ ЗДРАВСТВЕНЕ УСТАНОВЕ</t>
  </si>
  <si>
    <t>Инт.ниво 2</t>
  </si>
  <si>
    <t>Инт. ниво 3</t>
  </si>
  <si>
    <t>Стандардна нега</t>
  </si>
  <si>
    <t>Доктори медицине</t>
  </si>
  <si>
    <t>медицинске сестре-техничари</t>
  </si>
  <si>
    <t>здравствени сарадници</t>
  </si>
  <si>
    <t>разлика</t>
  </si>
  <si>
    <t>Број смена</t>
  </si>
  <si>
    <t>Број дијализа годишње</t>
  </si>
  <si>
    <t>Број постеља на који се примењује норматив</t>
  </si>
  <si>
    <t>Основна радиолошка дијагностика</t>
  </si>
  <si>
    <t>ЦТ</t>
  </si>
  <si>
    <t>МР</t>
  </si>
  <si>
    <t>Клиничко - биохемијска и хематолошка дијагностика</t>
  </si>
  <si>
    <t>Микробиолошка дијагностика</t>
  </si>
  <si>
    <t>Патологија, патохистологија и цитологија</t>
  </si>
  <si>
    <t>Анестезиологија са реанимацијом</t>
  </si>
  <si>
    <t>Трансфузиологија</t>
  </si>
  <si>
    <t>Нуклеарна медицина</t>
  </si>
  <si>
    <t>Физикална медицина и рехабилитација</t>
  </si>
  <si>
    <t>Фармацеутска здравствена делатност (болничка апотека)</t>
  </si>
  <si>
    <t>Социјална медицина, информатика и статистика</t>
  </si>
  <si>
    <t>Послови припреме дијета за пацијенте и контрола намирница</t>
  </si>
  <si>
    <t>Назив организационе једицине</t>
  </si>
  <si>
    <t>Административни</t>
  </si>
  <si>
    <t>Возачи санитетског превоза</t>
  </si>
  <si>
    <t>Норматив</t>
  </si>
  <si>
    <t>Технички</t>
  </si>
  <si>
    <t>ДИЈАЛИЗА</t>
  </si>
  <si>
    <t>Укупна вредност</t>
  </si>
  <si>
    <t>Просечна цена</t>
  </si>
  <si>
    <t>доза</t>
  </si>
  <si>
    <t>Шифра</t>
  </si>
  <si>
    <t>Организациона јединица</t>
  </si>
  <si>
    <t>Делатност - служба  (у складу са Статутом)</t>
  </si>
  <si>
    <t>Постељни фонд (у складу са Уредбом)</t>
  </si>
  <si>
    <t>Увећано за примар</t>
  </si>
  <si>
    <t>ДОКТОРИ МЕДИЦИНЕ</t>
  </si>
  <si>
    <t>ФАРМАЦЕУТИ</t>
  </si>
  <si>
    <t>МЕДИЦИНСКЕ СЕСТРЕ/ТЕХНИЧАРИ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</si>
  <si>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</si>
  <si>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</si>
  <si>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</si>
  <si>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Разлика</t>
  </si>
  <si>
    <t>САДРЖАЈ</t>
  </si>
  <si>
    <t>A</t>
  </si>
  <si>
    <t>B</t>
  </si>
  <si>
    <t>C</t>
  </si>
  <si>
    <t>D</t>
  </si>
  <si>
    <t>G</t>
  </si>
  <si>
    <t>H</t>
  </si>
  <si>
    <t>J</t>
  </si>
  <si>
    <t>L</t>
  </si>
  <si>
    <t>M</t>
  </si>
  <si>
    <t>N</t>
  </si>
  <si>
    <t>P</t>
  </si>
  <si>
    <t>R</t>
  </si>
  <si>
    <t>S</t>
  </si>
  <si>
    <t>V</t>
  </si>
  <si>
    <t>ЦИТОСТАТИЦИ СА Б ЛИСТЕ</t>
  </si>
  <si>
    <t>ЛЕКОВИ ЗА ХЕМОФИЛИЈУ</t>
  </si>
  <si>
    <t>ЛЕКОВИ У ЗУ</t>
  </si>
  <si>
    <t>АНТИИНФЕКТИВНИ ЛЕКОВИ ЗА СИСТЕМСКУ ПРИМЕНУ</t>
  </si>
  <si>
    <t>АНТИНЕОПЛАСТИЦИ И ИМУНОМОДУЛАТОРИ</t>
  </si>
  <si>
    <t>ОСТАЛО</t>
  </si>
  <si>
    <t>ХОРМОНИ ЗА СИСТЕМСКУ ПРИМЕНУ, ИСКЉУЧУЈУЋИ ПОЛНЕ ХОРМОНЕ И ИНСУЛИН</t>
  </si>
  <si>
    <t>АНТИПАРАЗИТНИ ПРОИЗВОДИ, ИНСЕКТИЦИДИ И СРЕДСТВА ЗА ЗАШТИТУ ОД ИНСЕКАТА</t>
  </si>
  <si>
    <t>Укупно</t>
  </si>
  <si>
    <t>8.</t>
  </si>
  <si>
    <t>8.1.</t>
  </si>
  <si>
    <t>8.2.</t>
  </si>
  <si>
    <t>8.3.</t>
  </si>
  <si>
    <t>8.3.1.</t>
  </si>
  <si>
    <t>8.3.2.</t>
  </si>
  <si>
    <t>8.4.</t>
  </si>
  <si>
    <t>8.5.</t>
  </si>
  <si>
    <t>Интезивна нега</t>
  </si>
  <si>
    <t>Полуинтезивна нега</t>
  </si>
  <si>
    <t xml:space="preserve">Општа нега </t>
  </si>
  <si>
    <t>Специјална нега</t>
  </si>
  <si>
    <t>ДИЈАГНОСТИЧКИ МАТЕРИЈАЛ (УКУПНО)</t>
  </si>
  <si>
    <t>ТЕРАПИЈСКИ МАТЕРИЈАЛ (УКУПНО)</t>
  </si>
  <si>
    <t>ЛАБОРАТОРИЈСКИ  МАТЕРИЈАЛ-РЕАГЕНСИ (УКУПНО)</t>
  </si>
  <si>
    <t>РЕАГЕНСИ-ХОРМОНИ (УКУПНО)</t>
  </si>
  <si>
    <t>САНИТЕТСКИ И МЕДИЦИНСКИ МАТЕРИЈАЛ - ОПШТИ (УКУПНО)</t>
  </si>
  <si>
    <t>РЕАГЕНСИ - ТУМОР МАРКЕРИ (УКУПНО)</t>
  </si>
  <si>
    <t>ОСТАЛИ САНИТЕТСКИ И МЕДИЦИНСКИ ПОТРОШНИ МАТЕРИЈАЛ (УКУПНО)</t>
  </si>
  <si>
    <t>САНИТЕТСКИ И МЕДИЦИНСКИ ПОТРОШНИ МАТЕРИЈАЛ (ЗБИР)</t>
  </si>
  <si>
    <t>Прол.</t>
  </si>
  <si>
    <t>Акут.</t>
  </si>
  <si>
    <t>Хрони.</t>
  </si>
  <si>
    <t>ЛЕКОВИ КОЈИ ДЕЛУЈУ НА НЕРВНИ СИСТЕМ</t>
  </si>
  <si>
    <t>ЛЕКОВИ  ЗА ЛЕЧЕЊЕ БОЛЕСТИ  ДИГЕСТИВНОГ СИСТЕМА И  МЕТАБОЛИЗМА</t>
  </si>
  <si>
    <t>ЛЕКОВИ ЗА ЛЕЧЕЊЕ ГЕНИТОУРИНАРНОГ СИСТЕМА И ПОЛНИ ХОРМОНИ</t>
  </si>
  <si>
    <t>ЛЕКОВИ КОЈИ ДЕЛУЈУ НА КАРДИОВАСКУЛАРНИ СИСТЕМ</t>
  </si>
  <si>
    <t>ЛЕКОВИ ЗА ЛЕЧЕЊЕ БОЛЕСТИ КОЖЕ И ПОТКОЖНОГ ТКИВА (ДЕРМАТИЦИ)</t>
  </si>
  <si>
    <t>ЛЕКОВИ ЗА БОЛЕСТИ МИШИЋНО-КОСТНОГ СИСТЕМА</t>
  </si>
  <si>
    <t>ЛЕКОВИ ЗА ЛЕЧЕЊЕ БОЛЕСТИ РЕСПИРАТОРНОГ СИСТЕМА</t>
  </si>
  <si>
    <t>ЛЕКОВИ КОЈИ ДЕЛУЈУ НА ОКО И УХО</t>
  </si>
  <si>
    <t>Шифра услуге</t>
  </si>
  <si>
    <t>стандардна нега</t>
  </si>
  <si>
    <t xml:space="preserve">Број лекара према нормативу </t>
  </si>
  <si>
    <t>Разлика - број лекара</t>
  </si>
  <si>
    <t>Број сестара према нормативу</t>
  </si>
  <si>
    <t>Разлика - број медицинских сестара</t>
  </si>
  <si>
    <t>Број здравствених сарадника према нормативу</t>
  </si>
  <si>
    <t>Разлика - број здравствених сарадника</t>
  </si>
  <si>
    <t>Инт. ниво3</t>
  </si>
  <si>
    <t xml:space="preserve"> амбуланте, кабинети, сале</t>
  </si>
  <si>
    <t>Увечано за примар</t>
  </si>
  <si>
    <t>Број постеља/места</t>
  </si>
  <si>
    <t>доктори медицине</t>
  </si>
  <si>
    <t>мед. техничари</t>
  </si>
  <si>
    <t>здр. сарадници</t>
  </si>
  <si>
    <t>норматив</t>
  </si>
  <si>
    <t>Дијализе</t>
  </si>
  <si>
    <t>Број доктора медицине</t>
  </si>
  <si>
    <t>Број здравствених сарадника</t>
  </si>
  <si>
    <t>мед.техничари</t>
  </si>
  <si>
    <t>Клиничка фармакологија</t>
  </si>
  <si>
    <t>Напомена: попуњавају се подаци само за делатности које постоје у здравственој установи</t>
  </si>
  <si>
    <t>краткотрајна хоспитализација</t>
  </si>
  <si>
    <t>дуготрајна хоспитализација</t>
  </si>
  <si>
    <t>31533-00</t>
  </si>
  <si>
    <t>31500-01</t>
  </si>
  <si>
    <t>35608-02</t>
  </si>
  <si>
    <t>32090-00</t>
  </si>
  <si>
    <t>32093-00</t>
  </si>
  <si>
    <t>32084-01</t>
  </si>
  <si>
    <t>59300-00</t>
  </si>
  <si>
    <t>55076-00</t>
  </si>
  <si>
    <t>Уллтразвучни преглед дојки</t>
  </si>
  <si>
    <t>Радиографско снимањe дојки,обострано</t>
  </si>
  <si>
    <t>*Ове услуге нису укључене у ултразвучну дијагностику</t>
  </si>
  <si>
    <t>**  Услуге се планирају за организовани скрининг карцинома дојке са ознаком атрибута 24 и називом атрибута "организован скрининг"</t>
  </si>
  <si>
    <t>1. ХЕМОДИЈАЛИЗА УКУПНО</t>
  </si>
  <si>
    <t>13100-00</t>
  </si>
  <si>
    <t>Нископропусна хемодијализа</t>
  </si>
  <si>
    <t>Високопропусна хемодијализа</t>
  </si>
  <si>
    <t>13100-03</t>
  </si>
  <si>
    <t>Хемодијафилтрација</t>
  </si>
  <si>
    <t>2. ПЕРИТОНЕАЛНА ДИЈАЛИЗА УКУПНО</t>
  </si>
  <si>
    <t>13100-08</t>
  </si>
  <si>
    <t>13100-07</t>
  </si>
  <si>
    <t>13750-00</t>
  </si>
  <si>
    <t>Број апарата, број операционих сала</t>
  </si>
  <si>
    <t>Шифра орг.јед.</t>
  </si>
  <si>
    <t>Број постеља</t>
  </si>
  <si>
    <t>Назив здравствене установе</t>
  </si>
  <si>
    <t>Матични број здравствене установе</t>
  </si>
  <si>
    <t>Датум</t>
  </si>
  <si>
    <t>од тога на специјализацији</t>
  </si>
  <si>
    <t>од тога специјалисти</t>
  </si>
  <si>
    <t>Укупан број медицинских сестара</t>
  </si>
  <si>
    <t>Укупно норматив за сестре</t>
  </si>
  <si>
    <t>Број запослених на неодређено време који се финансирају из других средстава</t>
  </si>
  <si>
    <t>Број постеља/места*</t>
  </si>
  <si>
    <t>*За дијализе се попуњавају дијализна места</t>
  </si>
  <si>
    <t>Број запослених на неодређено време који се финансирају из средстава обавезног здравственог осигурања</t>
  </si>
  <si>
    <t>Број медицинских сестара</t>
  </si>
  <si>
    <t>норматив медицинских сестара</t>
  </si>
  <si>
    <t>разлика медицинских сестара</t>
  </si>
  <si>
    <t>норматив  здравствених сарадника</t>
  </si>
  <si>
    <t>разлика здравствених сарадника</t>
  </si>
  <si>
    <t>Укупан број доктора медицине</t>
  </si>
  <si>
    <t>Укупно норматив за докторе медицине</t>
  </si>
  <si>
    <t>норматив доктора медицине</t>
  </si>
  <si>
    <t>разлика доктора медицине</t>
  </si>
  <si>
    <t>Број фармацеута</t>
  </si>
  <si>
    <t>Број мед. сестара</t>
  </si>
  <si>
    <t>Број здр. сарадника</t>
  </si>
  <si>
    <t>Административни радници</t>
  </si>
  <si>
    <t>Технички радници</t>
  </si>
  <si>
    <t>Укупан кадар у здравственој установи</t>
  </si>
  <si>
    <t>Укупно запослених на неодређено време</t>
  </si>
  <si>
    <t>Болничке постеље</t>
  </si>
  <si>
    <t>Број хоспитализованих лица</t>
  </si>
  <si>
    <t>Просечна дужина лечења (дани)</t>
  </si>
  <si>
    <t>Просечна заузетост постеља (%)</t>
  </si>
  <si>
    <t>Број дана хоспитализације</t>
  </si>
  <si>
    <t>Капацитети и коришћење болничких постеља</t>
  </si>
  <si>
    <t>Пратиоци лечених лица</t>
  </si>
  <si>
    <t>Број лечених лица</t>
  </si>
  <si>
    <t>Број дана лечења</t>
  </si>
  <si>
    <t>Врста неге</t>
  </si>
  <si>
    <t>Број</t>
  </si>
  <si>
    <t>Постеље</t>
  </si>
  <si>
    <t>Број новорођене деце</t>
  </si>
  <si>
    <t>Број дана боравка</t>
  </si>
  <si>
    <t>Неонатологија</t>
  </si>
  <si>
    <t>Организациона једицина</t>
  </si>
  <si>
    <t>Операције</t>
  </si>
  <si>
    <t>Назив услуге</t>
  </si>
  <si>
    <t>Назив</t>
  </si>
  <si>
    <t>Број прегледаних пацијената</t>
  </si>
  <si>
    <t>Укупан број услуга</t>
  </si>
  <si>
    <t>Услуге у оквиру организованог скрининга рака**</t>
  </si>
  <si>
    <t>Укупан број прегледаних пацијената</t>
  </si>
  <si>
    <t>Укупно свих услуга</t>
  </si>
  <si>
    <t>Број апарата</t>
  </si>
  <si>
    <t>Број пацијената</t>
  </si>
  <si>
    <t>Број прегледаних узорака</t>
  </si>
  <si>
    <t>Б. Микробиолошке и паразитолошке анализе укупно</t>
  </si>
  <si>
    <t>В. Патохистолошке анализе укупно</t>
  </si>
  <si>
    <t>L027391</t>
  </si>
  <si>
    <t>L026542</t>
  </si>
  <si>
    <t>L027631</t>
  </si>
  <si>
    <t>L027607</t>
  </si>
  <si>
    <t>L029447</t>
  </si>
  <si>
    <t>L028720</t>
  </si>
  <si>
    <t>Цела крв</t>
  </si>
  <si>
    <t>ml</t>
  </si>
  <si>
    <t>Цела крв филтрирана претходно</t>
  </si>
  <si>
    <t>Цела крв филтрирана накнадно</t>
  </si>
  <si>
    <t>Цела крв – мала запремина</t>
  </si>
  <si>
    <t>Цела крв, редукована плазма, за EST</t>
  </si>
  <si>
    <t>Цела крв 0/АУ за EST (ресуспендовани 0 Ег у АV плазми)</t>
  </si>
  <si>
    <t>Еритроцити (деплазматисана крв)</t>
  </si>
  <si>
    <t>Еритроцити филтрирани накнадно</t>
  </si>
  <si>
    <t>Еритроцити филтрирани претходно</t>
  </si>
  <si>
    <t>Еритроцити испрани</t>
  </si>
  <si>
    <t>Еритроцити ресуспендовани осиромашени Le и Тг</t>
  </si>
  <si>
    <t>Еритроцити мала запремина</t>
  </si>
  <si>
    <t>Еритроцити ресуспендовани осиромашени Le и Тг – мала запремина</t>
  </si>
  <si>
    <t>Тромбоцити концентровани из ПРП</t>
  </si>
  <si>
    <t>760,94+цена филтера</t>
  </si>
  <si>
    <t>Тромбоцити из buffu coat</t>
  </si>
  <si>
    <t>Тромбоцити Pul.</t>
  </si>
  <si>
    <t>23,61+цена филтера</t>
  </si>
  <si>
    <t>Тромбоцити аферезни</t>
  </si>
  <si>
    <t>Замрзнута свежа плазма</t>
  </si>
  <si>
    <t>Замрзнута свежа плазма – мала запремина</t>
  </si>
  <si>
    <t>Замрзнута свежа плазма – без криопреципитата</t>
  </si>
  <si>
    <t>Криопреципитат</t>
  </si>
  <si>
    <t>Фибрински лепак (аутологни)</t>
  </si>
  <si>
    <t>Гранулоцити аферезни</t>
  </si>
  <si>
    <t>9.018,85+цена сета</t>
  </si>
  <si>
    <t>Еритроцити – аутологни</t>
  </si>
  <si>
    <t>Цела крв – аутологна</t>
  </si>
  <si>
    <t>Замрзнута свежа плазма – аутологна</t>
  </si>
  <si>
    <t>Еритроцити за интраутерину трансфузију – мала запремина</t>
  </si>
  <si>
    <t>Крв и компоненте крви</t>
  </si>
  <si>
    <r>
      <t>Континуирана амбулаторна перитонеумска дијализа-</t>
    </r>
    <r>
      <rPr>
        <i/>
        <sz val="10"/>
        <color indexed="8"/>
        <rFont val="Arial"/>
        <family val="2"/>
      </rPr>
      <t>CAPD</t>
    </r>
  </si>
  <si>
    <r>
      <t>Аутоматска перитонеумска дијализа -</t>
    </r>
    <r>
      <rPr>
        <i/>
        <sz val="10"/>
        <color indexed="8"/>
        <rFont val="Arial"/>
        <family val="2"/>
      </rPr>
      <t>APD</t>
    </r>
  </si>
  <si>
    <r>
      <t>Интермитентна перитонеумска дијализа -</t>
    </r>
    <r>
      <rPr>
        <i/>
        <sz val="10"/>
        <color indexed="8"/>
        <rFont val="Arial"/>
        <family val="2"/>
      </rPr>
      <t>IPD</t>
    </r>
    <r>
      <rPr>
        <sz val="10"/>
        <color indexed="8"/>
        <rFont val="Arial"/>
        <family val="2"/>
      </rPr>
      <t xml:space="preserve"> (болнички вид хроничног лечења)</t>
    </r>
  </si>
  <si>
    <r>
      <t>3. КОНТИНУИРАНИ ПОСТУПЦИ ЗАМЕНЕ БУБРЕЖНЕ ФУНКЦИЈЕ (</t>
    </r>
    <r>
      <rPr>
        <i/>
        <sz val="10"/>
        <rFont val="Arial"/>
        <family val="2"/>
      </rPr>
      <t>CRRT</t>
    </r>
    <r>
      <rPr>
        <sz val="10"/>
        <rFont val="Arial"/>
        <family val="2"/>
      </rPr>
      <t>) И ПЛАЗМАФЕРЕЗА</t>
    </r>
  </si>
  <si>
    <t>Број лица на дијализи</t>
  </si>
  <si>
    <t>Број дијализа</t>
  </si>
  <si>
    <t>Финансијска вредност</t>
  </si>
  <si>
    <t>Лекови</t>
  </si>
  <si>
    <t>ЛЕКОВИ ЗА ЛЕЧЕЊЕ БОЛЕСТИ КРВИ И КРВОТВОРНИХ ОРГАНА</t>
  </si>
  <si>
    <t>Имплантати</t>
  </si>
  <si>
    <t>Санитетски и медицински потрошни материјал</t>
  </si>
  <si>
    <t>Листе чекања</t>
  </si>
  <si>
    <t>Капацитети и коришћење дневних болница</t>
  </si>
  <si>
    <t>1А. ПРЕГЛЕД НА КОМПЈУТЕРИЗОВАНОЈ ТОМОГРАФИЈИ (ЦТ)</t>
  </si>
  <si>
    <t>1Б. ПРЕГЛЕД НА  МАГНЕТНОЈ РЕЗОНАНЦИ (МР)</t>
  </si>
  <si>
    <t>2. ДИЈАГНОСТИЧКА КОРОНАРОГРАФИЈА И/ИЛИ КАТЕТЕРИЗАЦИЈА СРЦА</t>
  </si>
  <si>
    <t>3. РЕВАСКУЛАРИЗАЦИЈА МИОКАРДА</t>
  </si>
  <si>
    <t>3.1 Нехируршка реваскуларизација миокарда</t>
  </si>
  <si>
    <t>3.2 Хируршка реваскуларизација миокарда</t>
  </si>
  <si>
    <t>4. УГРАДЊА ПЕЈСМЕЈКЕРА И КАРДИОВЕРТЕР ДЕФИБРИЛАТОРА (ИЦД)</t>
  </si>
  <si>
    <t xml:space="preserve">5. УГРАДЊА ВЕШТАЧКИХ ВАЛВУЛА </t>
  </si>
  <si>
    <t>6. УГРАДЊА ГРАФТОВА ОД ВЕШТАЧКОГ МАТЕРИЈАЛА И ЕНДОВАСКУЛАРНИХ ГРАФТ ПРОТЕЗА</t>
  </si>
  <si>
    <t>7. ОПЕРАЦИЈА СЕНИЛНЕ И ПРЕСЕНИЛНЕ КАТАРАКТЕ СА УГРАДЊОМ ИНТРАОКУЛАРНИХ СОЧИВА</t>
  </si>
  <si>
    <t>8. УГРАДЊА ИМПЛАНТАТА У ОРТОПЕДИЈИ (КУКОВИ И КОЛЕНА)</t>
  </si>
  <si>
    <t>фармацеути</t>
  </si>
  <si>
    <t>Заједничке медицинске делатности</t>
  </si>
  <si>
    <t>Здравствени радници и сарадници на одељењима</t>
  </si>
  <si>
    <t>Здравствени радници и сарадници у дневној болници и дијализи</t>
  </si>
  <si>
    <t>Здравствени радници и сарадници у заједничким медицинским делатностима</t>
  </si>
  <si>
    <t>Немедицински радници</t>
  </si>
  <si>
    <t>Ултразвучна дијагностика (у загради уписати број апарата и број смена)</t>
  </si>
  <si>
    <t>Доплер* (у загради уписати број апарата и број смена)</t>
  </si>
  <si>
    <t>Магнетна резонанца (у загради уписати број апарата и број смена)</t>
  </si>
  <si>
    <t>А. Биохемијске и хематолошке анализе укупно</t>
  </si>
  <si>
    <t>Врста дијализе / Назив услуге</t>
  </si>
  <si>
    <t>Јед. мере</t>
  </si>
  <si>
    <t>Грана медицине / Врста имплантанта</t>
  </si>
  <si>
    <t xml:space="preserve">Групе процедура / Назив услуге </t>
  </si>
  <si>
    <t>основни норматив</t>
  </si>
  <si>
    <t>Укупан норматив</t>
  </si>
  <si>
    <t>Број пратилаца</t>
  </si>
  <si>
    <t xml:space="preserve"> </t>
  </si>
  <si>
    <t>1. Абдоминална хирургија и гастроентерологија</t>
  </si>
  <si>
    <t>2. Васкуларна хирургија</t>
  </si>
  <si>
    <t>4. Кардиохирургија</t>
  </si>
  <si>
    <t>5. ОРЛ и максилофацијалној хирургија</t>
  </si>
  <si>
    <t>6. Неурохирургија</t>
  </si>
  <si>
    <t>7. Онкологија</t>
  </si>
  <si>
    <t>8. Оториноларингологија (ОРЛ)</t>
  </si>
  <si>
    <t>9. Ортопедија</t>
  </si>
  <si>
    <t>10. Офталмологија</t>
  </si>
  <si>
    <t>12. Гинекологија</t>
  </si>
  <si>
    <t>ДСГ шифра</t>
  </si>
  <si>
    <t>Назив дијагностички сродне групе</t>
  </si>
  <si>
    <t>УКУПНО ДСГ Група</t>
  </si>
  <si>
    <t>A01Z</t>
  </si>
  <si>
    <t>Трансплантација јетре</t>
  </si>
  <si>
    <t>A03Z</t>
  </si>
  <si>
    <t>Трансплантација плућа или срца</t>
  </si>
  <si>
    <t>A05Z</t>
  </si>
  <si>
    <t>Транспалнтација срца</t>
  </si>
  <si>
    <t>A06A</t>
  </si>
  <si>
    <t>Трахеостомија са вентилаторном подршком &gt;95 сати, са врло тешким КК</t>
  </si>
  <si>
    <t>A06B</t>
  </si>
  <si>
    <t>Трахеостомија са вентилаторном подршком &gt;95 сати, без врло тешких КК или Трахеостомија/вентилација &gt;95 сати са врло тешким КК</t>
  </si>
  <si>
    <t>A06C</t>
  </si>
  <si>
    <t>Вентилаторна подршка &gt;95 сати без врло тешких КК</t>
  </si>
  <si>
    <t>A06D</t>
  </si>
  <si>
    <t>Трахеостомија, без врло тешких КК</t>
  </si>
  <si>
    <t>A07Z</t>
  </si>
  <si>
    <t>Алогена трансплантација коштане сржи</t>
  </si>
  <si>
    <t>A08A</t>
  </si>
  <si>
    <t>Аутогена трансплантација коштане сржи, са врло тешким КК</t>
  </si>
  <si>
    <t>A08B</t>
  </si>
  <si>
    <t>Аутогена трансплантација коштане сржи, без врло тешких КК</t>
  </si>
  <si>
    <t>A09A</t>
  </si>
  <si>
    <t>Трансплантација бубрега и панкреаса, са врло тешким КК</t>
  </si>
  <si>
    <t>A09B</t>
  </si>
  <si>
    <t>Трансплантација бубрега, искључујући трансплантацију панкреаса, без врло тешких КК</t>
  </si>
  <si>
    <t>A10Z</t>
  </si>
  <si>
    <t>Уградња вештачке потпоре у комору</t>
  </si>
  <si>
    <t>A11A</t>
  </si>
  <si>
    <t>Уградња спиналног апарата за инфузију, са врло тешким КК</t>
  </si>
  <si>
    <t>A11B</t>
  </si>
  <si>
    <t>Уградња спиналног апарата за инфузију, без врло тешких КК</t>
  </si>
  <si>
    <t>A12Z</t>
  </si>
  <si>
    <t>Уградња уређаја за неуростимулацију</t>
  </si>
  <si>
    <t>A40Z</t>
  </si>
  <si>
    <t>Екстракорпорална мембранска оксигенација (EKMO) без операције срца</t>
  </si>
  <si>
    <t>Болести и поремећаји нервног система</t>
  </si>
  <si>
    <t>B01A</t>
  </si>
  <si>
    <t>Ревизија вентрикуларног шанта, са врло тешким или тешким КК</t>
  </si>
  <si>
    <t>B01B</t>
  </si>
  <si>
    <t>Ревизија вентрикуларног шанта, без врло тешких и тешких КК</t>
  </si>
  <si>
    <t>B02A</t>
  </si>
  <si>
    <t>Краниотомија, са врло тешким КК</t>
  </si>
  <si>
    <t>B02B</t>
  </si>
  <si>
    <t>Краниотомија, са умерено тешким КК</t>
  </si>
  <si>
    <t>B02C</t>
  </si>
  <si>
    <t>Краниотомија без КК</t>
  </si>
  <si>
    <t>B03A</t>
  </si>
  <si>
    <t>Процедуре на кичменом стубу (спиналне процедуре), са врло тешким и тешким КК</t>
  </si>
  <si>
    <t>B03B</t>
  </si>
  <si>
    <t>Процедуре на кичменом стубу (спиналне процедуре), без врло тешких или тешких КК</t>
  </si>
  <si>
    <t>B04A</t>
  </si>
  <si>
    <t>Екстракранијалне процедуре на крвним судовима, са врло тешким или тешким КК</t>
  </si>
  <si>
    <t>B04B</t>
  </si>
  <si>
    <t>Екстракранијалне процедуре на крвним судовима, без врло тешких или тешких КК</t>
  </si>
  <si>
    <t>B05Z</t>
  </si>
  <si>
    <r>
      <t>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</t>
    </r>
  </si>
  <si>
    <t>B06A</t>
  </si>
  <si>
    <t>Процедуре код церебралне парализе, мишићне дистрофије, неуропатије, са врло тешким или тешким КК</t>
  </si>
  <si>
    <t>B06B</t>
  </si>
  <si>
    <t>Процедуре код церебралне парализе, мишићне дистрофије, неуропатије, без врло тешких или тешких КК</t>
  </si>
  <si>
    <t>B07A</t>
  </si>
  <si>
    <t>Процедуре на периферним и кранијалним нервима као и друге процедуре на нервом систему са КК</t>
  </si>
  <si>
    <t>B07B</t>
  </si>
  <si>
    <t>Процедуре на периферним и кранијалним нервима као и друге процедуре на нервом систему без КК</t>
  </si>
  <si>
    <t>B40Z</t>
  </si>
  <si>
    <t>Плазмафереза и неуролошке болести</t>
  </si>
  <si>
    <t>B41Z</t>
  </si>
  <si>
    <t>Телеметријски ЕЕГ мониторинг</t>
  </si>
  <si>
    <t>B42A</t>
  </si>
  <si>
    <t>Дијагностички поступак на нервном систему са вентилаторном подршком, са врло тешким КК</t>
  </si>
  <si>
    <t>B42B</t>
  </si>
  <si>
    <t>Дијагностички поступак на нервном систему са вентилаторном подршком, без врло тешких КК</t>
  </si>
  <si>
    <t>B60A</t>
  </si>
  <si>
    <t>Установљена параплегија,квадриплегија са или без оперативног поступка са врло тешким КК</t>
  </si>
  <si>
    <t>B60B</t>
  </si>
  <si>
    <t>Установљена параплегија,квадриплегија са или без оперативног поступка без врло тешких КК</t>
  </si>
  <si>
    <t>B61A</t>
  </si>
  <si>
    <t>Стања кичмене мождине са или без оперативног поступка са врло тешким и тешким КК</t>
  </si>
  <si>
    <t>B61B</t>
  </si>
  <si>
    <t>Стања кичмене мождине са или без оперативног поступка без врло тешких и тешких КК</t>
  </si>
  <si>
    <t>B62Z</t>
  </si>
  <si>
    <t>Пријем због аферезе</t>
  </si>
  <si>
    <t>B63Z</t>
  </si>
  <si>
    <t>Деменција и остале хроничне сметње мождане функције</t>
  </si>
  <si>
    <t>B64A</t>
  </si>
  <si>
    <t>Делиријум са врло тешким КК</t>
  </si>
  <si>
    <t>B64B</t>
  </si>
  <si>
    <t>Делиријум безврло тешких КК</t>
  </si>
  <si>
    <t>B65Z</t>
  </si>
  <si>
    <t>Церебрална парализа</t>
  </si>
  <si>
    <t>B66A</t>
  </si>
  <si>
    <t>Неоплазма нервог система са врло тешким или тешким КК</t>
  </si>
  <si>
    <t>B66B</t>
  </si>
  <si>
    <t>Неоплазма нервог система без врло тешких или тешких КК</t>
  </si>
  <si>
    <t>B67A</t>
  </si>
  <si>
    <t>Дегенеративни поремећаји нервног система, са врло тешким или тешким КК</t>
  </si>
  <si>
    <t>B67B</t>
  </si>
  <si>
    <t>Дегенеративни поремећаји нервног система без КК, старост  &gt; 59 година, без врло тешких или тешких КК</t>
  </si>
  <si>
    <t>B67C</t>
  </si>
  <si>
    <t>Дегенеративни поремећаји нервног система без КК, старост  &lt; 60 година, без врло тешких или тешких КК</t>
  </si>
  <si>
    <t>B68A</t>
  </si>
  <si>
    <t>Мултипла склероза и церебрална атаксија, са КК</t>
  </si>
  <si>
    <t>B68B</t>
  </si>
  <si>
    <t>Мултипла склероза и церебрална атаксија, без КК</t>
  </si>
  <si>
    <t>B69A</t>
  </si>
  <si>
    <t>ТИА и прецеребрална оклузија, са врло тешким или тешким КК</t>
  </si>
  <si>
    <t>B69B</t>
  </si>
  <si>
    <t>ТИА и прецеребрална оклузија, без врло тешких или тешких КК</t>
  </si>
  <si>
    <t>B70A</t>
  </si>
  <si>
    <t>Мождани удар (шлог), са врло тешким КК</t>
  </si>
  <si>
    <t>B70B</t>
  </si>
  <si>
    <t>Мождани удар (шлог), са тешким КК</t>
  </si>
  <si>
    <t>B70C</t>
  </si>
  <si>
    <t>Мождани удар (шлог), без врло тешких или тешких КК</t>
  </si>
  <si>
    <t>B70D</t>
  </si>
  <si>
    <t>Мождани удар, смртни исход или трансфер (премештај у другу болницу), &lt; 5 дана</t>
  </si>
  <si>
    <t>B71A</t>
  </si>
  <si>
    <t>Поремећај кранијалних и периферних нерава са КК</t>
  </si>
  <si>
    <t>B71B</t>
  </si>
  <si>
    <t>B72A</t>
  </si>
  <si>
    <t>Инфекције нервног система које искључују вирусни менингитис, са врло тешким или тешким КК</t>
  </si>
  <si>
    <t>B72B</t>
  </si>
  <si>
    <t>Инфекције нервног система које искључују вирусни менингитис, без врло тешких или тешких КК</t>
  </si>
  <si>
    <t>B73Z</t>
  </si>
  <si>
    <t>Вирусни менингитис</t>
  </si>
  <si>
    <t>B74A</t>
  </si>
  <si>
    <t>Нетрауматски ступор и кома, са врло тешким КК</t>
  </si>
  <si>
    <t>B74B</t>
  </si>
  <si>
    <t>Нетрауматски ступор и кома, без врло тешких КК</t>
  </si>
  <si>
    <t>B75Z</t>
  </si>
  <si>
    <t>Фебрилне конвулзије</t>
  </si>
  <si>
    <t>B76A</t>
  </si>
  <si>
    <t>Напад (неуролошки), са врло тешким или тешким КК</t>
  </si>
  <si>
    <t>B76B</t>
  </si>
  <si>
    <t>Напад (неуролошки), без врло тешких или тешких КК</t>
  </si>
  <si>
    <t>B77Z</t>
  </si>
  <si>
    <t>Главобоља</t>
  </si>
  <si>
    <t>B78A</t>
  </si>
  <si>
    <t>Интракранијална повреда, са врло тешким или тешким КК</t>
  </si>
  <si>
    <t>B78B</t>
  </si>
  <si>
    <t>Интракранијална повреда, без врло тешких или тешких КК</t>
  </si>
  <si>
    <t>B79A</t>
  </si>
  <si>
    <t>Прелом лобање, са врло тешким или тешким КК</t>
  </si>
  <si>
    <t>B79B</t>
  </si>
  <si>
    <t>Прелом лобање, без врло тешких или тешких КК</t>
  </si>
  <si>
    <t>B80Z</t>
  </si>
  <si>
    <t>Остале повреде главе</t>
  </si>
  <si>
    <t>B81A</t>
  </si>
  <si>
    <t>Остали поремећаји нервног система, са врло тешким или тешким КК</t>
  </si>
  <si>
    <t>B81B</t>
  </si>
  <si>
    <t>Остали поремећаји нервног система, без врло тешких или тешких КК</t>
  </si>
  <si>
    <t>B82A</t>
  </si>
  <si>
    <t>Хронична и неспецифична параплегија/квадриплегија са или без оперативног поступка, са врло тешким КК</t>
  </si>
  <si>
    <t>B82B</t>
  </si>
  <si>
    <t>Хронична и неспецифична параплегија/квадриплегија са или без оперативног поступка, са тешким КК</t>
  </si>
  <si>
    <t>B82C</t>
  </si>
  <si>
    <t>Хронична и неспецифична параплегија/квадриплегија са или без оперативног поступка, без врло тешких/тешких КК</t>
  </si>
  <si>
    <t>Болести и поремећаји ока</t>
  </si>
  <si>
    <t>C01Z</t>
  </si>
  <si>
    <t>Процедуре код пенетрантне повреде ока</t>
  </si>
  <si>
    <t>C02Z</t>
  </si>
  <si>
    <t>Енуклеација и процедуре на орбити</t>
  </si>
  <si>
    <t>C03Z</t>
  </si>
  <si>
    <t>Процедуре на ретини (мрежњачи)</t>
  </si>
  <si>
    <t>C04Z</t>
  </si>
  <si>
    <t>Велике процедуре на корнеи (рожњачи), склери (беоњачи) и конјуктиви (вежњачи)</t>
  </si>
  <si>
    <t>C05Z</t>
  </si>
  <si>
    <t>Дакриоцисториностомија</t>
  </si>
  <si>
    <t>C10Z</t>
  </si>
  <si>
    <t>Процедуре код страбизма</t>
  </si>
  <si>
    <t>C11Z</t>
  </si>
  <si>
    <t>Процедуре на очном капку</t>
  </si>
  <si>
    <t>C12Z</t>
  </si>
  <si>
    <t>Остале процедуре на а корнеи (рожњачи), склери (беоњачи) и конјуктиви (вежњачи)</t>
  </si>
  <si>
    <t>C13Z</t>
  </si>
  <si>
    <t>Процедуре на сузном апарату</t>
  </si>
  <si>
    <t>C14Z</t>
  </si>
  <si>
    <t>Остале процедуре на оку</t>
  </si>
  <si>
    <t>C15A</t>
  </si>
  <si>
    <t>Глауком или сложене процедуре код катаракте</t>
  </si>
  <si>
    <t>C15B</t>
  </si>
  <si>
    <t>Глауком или сложене процедуре код катаракте, истог дана</t>
  </si>
  <si>
    <t>C16Z</t>
  </si>
  <si>
    <t>Процедуре на сочиву</t>
  </si>
  <si>
    <t>C60A</t>
  </si>
  <si>
    <t>Акутне и велике инфекције ока, са врло тешким или тешким КК</t>
  </si>
  <si>
    <t>C60B</t>
  </si>
  <si>
    <t>Акутне и велике инфекције ока, без врло тешких или тешких КК</t>
  </si>
  <si>
    <t>C61A</t>
  </si>
  <si>
    <t>Неуролошки и васкуларни поремећаји ока, са врло тешким КК</t>
  </si>
  <si>
    <t>C61B</t>
  </si>
  <si>
    <t>Неуролошки и васкуларни поремећаји ока, без врло тешких КК</t>
  </si>
  <si>
    <t>C62Z</t>
  </si>
  <si>
    <t>Хифема и медицински обрађена траума ока</t>
  </si>
  <si>
    <t>C63Z</t>
  </si>
  <si>
    <t>Остали поремећаји ока</t>
  </si>
  <si>
    <t>Болести и поремећају ува, носа, уста и грла</t>
  </si>
  <si>
    <t>D01Z</t>
  </si>
  <si>
    <t xml:space="preserve">Кохлеарни имплант </t>
  </si>
  <si>
    <t>D02A</t>
  </si>
  <si>
    <t>Процедуре на глави и врату, са врло тешким или тешким КК</t>
  </si>
  <si>
    <t>D02B</t>
  </si>
  <si>
    <t>Процедуре на глави и врату, са малигнитетом или умереним КК</t>
  </si>
  <si>
    <t>D02C</t>
  </si>
  <si>
    <t>Процедуре на глави и врату, без малигнитета или КК</t>
  </si>
  <si>
    <t>D03Z</t>
  </si>
  <si>
    <t>Хируршка репарација расцепа усне или непца</t>
  </si>
  <si>
    <t>D04A</t>
  </si>
  <si>
    <t>Операција максиле, са КК</t>
  </si>
  <si>
    <t>D04B</t>
  </si>
  <si>
    <t>Операција максиле, без КК</t>
  </si>
  <si>
    <t>D05Z</t>
  </si>
  <si>
    <t>Процедуре на паротидној жлезди</t>
  </si>
  <si>
    <t>D06Z</t>
  </si>
  <si>
    <t>Процедуре на параназалним синусима и мастоидном наставку и сложене процедуре на средњем уху</t>
  </si>
  <si>
    <t>D09Z</t>
  </si>
  <si>
    <t>Разне процедуре на уху, грлу, носу и усној дупљи</t>
  </si>
  <si>
    <t>D10Z</t>
  </si>
  <si>
    <t>Процедуре на носу</t>
  </si>
  <si>
    <t>D11Z</t>
  </si>
  <si>
    <t>Тонзилектомија, Аденоидектомија</t>
  </si>
  <si>
    <t>D12Z</t>
  </si>
  <si>
    <t>Остале процедуре на уху, грлу, носу и усној дупљи</t>
  </si>
  <si>
    <t>D13Z</t>
  </si>
  <si>
    <t xml:space="preserve">Миринготомија и инсерција тубуса </t>
  </si>
  <si>
    <t>D14Z</t>
  </si>
  <si>
    <t>Процедуре у усној дупљи и пљувачним жлездама</t>
  </si>
  <si>
    <t>D15Z</t>
  </si>
  <si>
    <t>Процедуре на мастоидном наставку</t>
  </si>
  <si>
    <t>D40Z</t>
  </si>
  <si>
    <t xml:space="preserve">Вађење и поправка зуба </t>
  </si>
  <si>
    <t>D60A</t>
  </si>
  <si>
    <t>Малигнитет уха, грла, носа и усне дупље, са врло тешким или тешким КК</t>
  </si>
  <si>
    <t>D60B</t>
  </si>
  <si>
    <t>Малигнитет уха, грла, носа и усне дупље, без врло тешких или тешких КК</t>
  </si>
  <si>
    <t>D61Z</t>
  </si>
  <si>
    <t>Губитак равнотеже</t>
  </si>
  <si>
    <t>D62Z</t>
  </si>
  <si>
    <t xml:space="preserve">Крварење из носа (епистакса) </t>
  </si>
  <si>
    <t>D63Z</t>
  </si>
  <si>
    <t>Запаљење средњег ува и инфекција горњег респираторног тракта</t>
  </si>
  <si>
    <t>D64Z</t>
  </si>
  <si>
    <t>Ларинготрахеитис и епиглотитис</t>
  </si>
  <si>
    <t>D65Z</t>
  </si>
  <si>
    <t>Траума и деформитети носа</t>
  </si>
  <si>
    <t>D66A</t>
  </si>
  <si>
    <t>Остале дијагнозе код уха, грла, носа и усне дупље, са КК</t>
  </si>
  <si>
    <t>D66B</t>
  </si>
  <si>
    <t>Остале дијагнозе код уха, грла, носа и усне дупље, без КК</t>
  </si>
  <si>
    <t>D67A</t>
  </si>
  <si>
    <t xml:space="preserve">Болести уста и зуба, које искључују вађење и поправку зуба </t>
  </si>
  <si>
    <t>D67B</t>
  </si>
  <si>
    <t>Болести уста и зуба, које искључују вађење зуба  и поправку зуба, истог дана</t>
  </si>
  <si>
    <t>Болести и поремећаји респираторног система</t>
  </si>
  <si>
    <t>E01A</t>
  </si>
  <si>
    <t>Велике процедуре на грудном кошу, са врло тешким КК</t>
  </si>
  <si>
    <t>E01B</t>
  </si>
  <si>
    <t>Велике процедуре на грудном кошу, без врло тешких КК</t>
  </si>
  <si>
    <t>E02A</t>
  </si>
  <si>
    <t>Остали оперативни поступци на респираторном систему, са врло тешким КК</t>
  </si>
  <si>
    <t>E02B</t>
  </si>
  <si>
    <t>Остали оперативни поступци на респираторном систему, са тешким КК</t>
  </si>
  <si>
    <t>E02C</t>
  </si>
  <si>
    <t>Остали оперативни поступци на респираторном систему, без врло тешких или тешких КК</t>
  </si>
  <si>
    <t>E40A</t>
  </si>
  <si>
    <t>Болести респираторног система и механичка вентилација, са врло тешким КК</t>
  </si>
  <si>
    <t>E40B</t>
  </si>
  <si>
    <t>Болести респираторног система и механичка вентилација, без врло тешких КК</t>
  </si>
  <si>
    <t>E41Z</t>
  </si>
  <si>
    <t>Болести респираторног система и неинвазивна механичка вентилација</t>
  </si>
  <si>
    <t>E42A</t>
  </si>
  <si>
    <t>Бронхоскопија, са врло тешким КК</t>
  </si>
  <si>
    <t>E42B</t>
  </si>
  <si>
    <t>Бронхоскопија, без врло тешких КК</t>
  </si>
  <si>
    <t>E42C</t>
  </si>
  <si>
    <t>Бронхоскопија, дневна болница</t>
  </si>
  <si>
    <t>E60A</t>
  </si>
  <si>
    <t>Цистична фиброза, са врло тешким или тешким КК</t>
  </si>
  <si>
    <t>E60B</t>
  </si>
  <si>
    <t>Цистична фиброза, без врло тешких или тешких КК</t>
  </si>
  <si>
    <t>E61A</t>
  </si>
  <si>
    <t>Плућна емболија, са врло тешким или тешким КК</t>
  </si>
  <si>
    <t>E61B</t>
  </si>
  <si>
    <t>Плућна емболија, без врло тешких или тешких КК</t>
  </si>
  <si>
    <t>E62A</t>
  </si>
  <si>
    <t>Инфекције или запаљења респираторног система, са врло тешким КК</t>
  </si>
  <si>
    <t>E62B</t>
  </si>
  <si>
    <t>Инфекције или запаљења респираторног система, са тешким и умерено тешким КК</t>
  </si>
  <si>
    <t>E62C</t>
  </si>
  <si>
    <t>Инфекције или запаљења респираторног система, без КК</t>
  </si>
  <si>
    <t>E63Z</t>
  </si>
  <si>
    <t>Апнеја у сну</t>
  </si>
  <si>
    <t>E64A</t>
  </si>
  <si>
    <t>Едем плућа и респираторна инсуфицијенција, са врло тешким КК</t>
  </si>
  <si>
    <t>E64B</t>
  </si>
  <si>
    <t>Едем плућа и респираторна инсуфицијенција, без врло тешких КК</t>
  </si>
  <si>
    <t>E65A</t>
  </si>
  <si>
    <t>ХОБП, са врло тешким или тешким КК</t>
  </si>
  <si>
    <t>E65B</t>
  </si>
  <si>
    <t>ХОБП, без врло тешких или тешких КК</t>
  </si>
  <si>
    <t>E66A</t>
  </si>
  <si>
    <t>Велика траума грудног коша, са врло тешким КК</t>
  </si>
  <si>
    <t>E66B</t>
  </si>
  <si>
    <t>Велика траума грудног коша, са тешким или умереним KK</t>
  </si>
  <si>
    <t>E66C</t>
  </si>
  <si>
    <t>Велика траума грудног коша, без КК</t>
  </si>
  <si>
    <t>E67A</t>
  </si>
  <si>
    <t>Симптоми и знаци на респираторном систему, са врло тешким или тешким КК</t>
  </si>
  <si>
    <t>E67B</t>
  </si>
  <si>
    <t>Симптоми и знаци на респираторном систему, без врло тешких или тешких КК</t>
  </si>
  <si>
    <t>E68A</t>
  </si>
  <si>
    <t>Пнеумоторакс, са врло тешким КК</t>
  </si>
  <si>
    <t>E68B</t>
  </si>
  <si>
    <t>Пнеумоторакс, без врло тешких КК</t>
  </si>
  <si>
    <t>E69A</t>
  </si>
  <si>
    <t>Бронхитис и астма, са врло тешким КК</t>
  </si>
  <si>
    <t>E69B</t>
  </si>
  <si>
    <t>Бронхитис и астма, без врло тешких КК</t>
  </si>
  <si>
    <t>E70A</t>
  </si>
  <si>
    <t>Пертусис (велики кашаљ), са КК</t>
  </si>
  <si>
    <t>E70B</t>
  </si>
  <si>
    <t>Пертусис (велики кашаљ), без КК</t>
  </si>
  <si>
    <t>E71A</t>
  </si>
  <si>
    <t>Неоплазма респираторног система, са врло тешким КК</t>
  </si>
  <si>
    <t>E71B</t>
  </si>
  <si>
    <t>Неоплазма респираторног система, без КК</t>
  </si>
  <si>
    <t>E72Z</t>
  </si>
  <si>
    <t>Проблеми са дисањем који потичу из неонаталног периода</t>
  </si>
  <si>
    <t>E73A</t>
  </si>
  <si>
    <t>Плеурални излив, са врло тешким КК</t>
  </si>
  <si>
    <t>E73B</t>
  </si>
  <si>
    <t>Плеурални излив, са тешким КК</t>
  </si>
  <si>
    <t>E73C</t>
  </si>
  <si>
    <t>Плеурални излив, без врло тешких или тешких КК</t>
  </si>
  <si>
    <t>E74A</t>
  </si>
  <si>
    <t>Болести интерстицијума плућа, са врло тешким КК</t>
  </si>
  <si>
    <t>E74B</t>
  </si>
  <si>
    <t>Болести интерстицијума плућа, са тешким КК</t>
  </si>
  <si>
    <t>E74C</t>
  </si>
  <si>
    <t>Болести интерстицијума плућа, без врло тешких или тешких КК</t>
  </si>
  <si>
    <t>E75A</t>
  </si>
  <si>
    <t>Остале болести респираторног система, са врло тешким KK</t>
  </si>
  <si>
    <t>E75B</t>
  </si>
  <si>
    <t>Остале болести респираторног система, са тешким или умереним KK</t>
  </si>
  <si>
    <t>E75C</t>
  </si>
  <si>
    <t>Остале болести респираторног система, без KK</t>
  </si>
  <si>
    <t>E76Z</t>
  </si>
  <si>
    <t>Плућна туберкулоза</t>
  </si>
  <si>
    <t>Болести и поремећаји циркулаторног система</t>
  </si>
  <si>
    <t>F01A</t>
  </si>
  <si>
    <t>Имплантација или замена аутоматског кардиовертер дефибрилатора, потпуни систем, са врло тешким или тешким КК</t>
  </si>
  <si>
    <t>F01B</t>
  </si>
  <si>
    <t>Имплантација или замена аутоматског кардиовертер дефибрилатора, потпуни систем, без врло тешких или тешких КК</t>
  </si>
  <si>
    <t>F02Z</t>
  </si>
  <si>
    <t>Имплантација или замена дела аутоматског кардиовертер дефибрилатора</t>
  </si>
  <si>
    <t>F03A</t>
  </si>
  <si>
    <t>Процедуре на срчаном залиску са применом пумпе за кардиопулмонални бајпас, са инвазивном дијагностиком на срцу, са врло тешким КК</t>
  </si>
  <si>
    <t>F03B</t>
  </si>
  <si>
    <t>Процедуре на срчаном залиску са применом пумпе за кардиопулмонални бајпас, са инвазивном дијагностиком на срцу, без брло тешких КК</t>
  </si>
  <si>
    <t>F04A</t>
  </si>
  <si>
    <t>F04B</t>
  </si>
  <si>
    <t>Процедуре на срчаном залиску са применом пумпе за кардиопулмонални бајпас, са инвазивном дијагностиком на срцу, без врло тешких КК</t>
  </si>
  <si>
    <t>F05A</t>
  </si>
  <si>
    <t>Коронарни бајпас са инвазивном дијагностиком на срцу, са врло тешким КК</t>
  </si>
  <si>
    <t>F05B</t>
  </si>
  <si>
    <t>Коронарни бајпас са инвазивном дијагностиком на срцу, без врло тешких КК</t>
  </si>
  <si>
    <t>F06A</t>
  </si>
  <si>
    <t>Коронарни бајпас са инвазивном дијагностиком на срцу, са врло тешким или тешким КК</t>
  </si>
  <si>
    <t>F06B</t>
  </si>
  <si>
    <t>Коронарни бајпас са инвазивном дијагностиком на срцу, без врло тешких или тешких КК</t>
  </si>
  <si>
    <t>F07A</t>
  </si>
  <si>
    <t>Остале кардиоторакалне или васкуларне процедуре са применом пумпе (за екстракорпоралну циркулацију) за кардиопулмонални бајпас, са врло тешким КК</t>
  </si>
  <si>
    <t>F07B</t>
  </si>
  <si>
    <t>Остале кардиоторакалне или васкуларне процедуре са применом пумпе  (за екстракорпоралну циркулацију) за кардиопулмонални бајпас, са тешким или умереним КК</t>
  </si>
  <si>
    <t>F07C</t>
  </si>
  <si>
    <t>Остале кардиоторакалне или васкуларне процедуре са применом пумпе (за екстракорпоралну циркулацију) за кардиопулмонални бајпас, без КК</t>
  </si>
  <si>
    <t>F08A</t>
  </si>
  <si>
    <t>Велике реконструкцијске процедуре на васкуларном систему без примене пумпе, са врло тешким КК</t>
  </si>
  <si>
    <t>F08B</t>
  </si>
  <si>
    <t>Велике реконструкцијске процедуре на васкуларном систему без примене пумпе, без врло тешких КК</t>
  </si>
  <si>
    <t>F09A</t>
  </si>
  <si>
    <t>Остале кариоторакалне процедуре без примене пумпе ѕа кардиопулмонални бајпас, са врло тешким КК</t>
  </si>
  <si>
    <t>F09B</t>
  </si>
  <si>
    <t>Остале кариоторакалне процедуре без примене пумпе ѕа кардиопулмонални бајпас, са тешким или умереним КК</t>
  </si>
  <si>
    <t>F09C</t>
  </si>
  <si>
    <t>Остале кариоторакалне процедуре без примене пумпе ѕа кардиопулмонални бајпас, без КК</t>
  </si>
  <si>
    <t>F10A</t>
  </si>
  <si>
    <t>Интервенције на коронарним крвним судовима код акутног инфаркта миокарда, са врло тешким КК</t>
  </si>
  <si>
    <t>F10B</t>
  </si>
  <si>
    <t>Интервенције на коронарним крвним судовима код акутног инфаркта миокарда, без КК</t>
  </si>
  <si>
    <t>F11A</t>
  </si>
  <si>
    <t xml:space="preserve">Ампутација због поремећаја циркулаторног система, осим горњих екстремитета и прста на нози, са врло тешким КК </t>
  </si>
  <si>
    <t>F11B</t>
  </si>
  <si>
    <t xml:space="preserve">Ампутација због поремећаја циркулаторног система, осим горњих екстремитета и прста на нози, без врло тешких КК </t>
  </si>
  <si>
    <t>F12A</t>
  </si>
  <si>
    <t>Уградња или замена пејсмејкера, потпуни систем, са врло тешким КК</t>
  </si>
  <si>
    <t>F12B</t>
  </si>
  <si>
    <t>Уградња или замена пејсмејкера, потпуни систем, без врло тешких КК</t>
  </si>
  <si>
    <t>F13A</t>
  </si>
  <si>
    <t>Ампутација горњег екстремитета и прста на нози због поремећаја циркулаторног система, са врло тешким КК</t>
  </si>
  <si>
    <t>F13B</t>
  </si>
  <si>
    <t>Ампутација горњег екстремитета и прста на нози због поремећаја циркулаторног система, без врло тешких КК</t>
  </si>
  <si>
    <t>F14A</t>
  </si>
  <si>
    <t>Васкуларне процедуре, осим велике реконструкције, без примене пумпе за кардиопулмонарни бајпас, са врло тешким КК</t>
  </si>
  <si>
    <t>F14B</t>
  </si>
  <si>
    <t>Васкуларне процедуре, осим велике реконструкције, без примене пумпе за кардиопулмонарни бајпас, са тешким КК</t>
  </si>
  <si>
    <t>F14C</t>
  </si>
  <si>
    <t>Васкуларне процедуре, осим велике реконструкције, без примене пумпе за кардиопулмонарни бајпас, без врло тешким или тешких КК</t>
  </si>
  <si>
    <t>F15A</t>
  </si>
  <si>
    <t>Интервентна коронарна процедура, без акутног инфаркта миокарда, са инсерцијом стента, са врло тешким или тешким КК</t>
  </si>
  <si>
    <t>F15B</t>
  </si>
  <si>
    <t>Интервентна коронарна процедура, без акутног инфаркта миокарда, са инсерцијом стента, без врло тешких или тешких КК</t>
  </si>
  <si>
    <t>F16A</t>
  </si>
  <si>
    <t>Интервентна коронарна процедура, без акутног инфаркта миокарда, без инсерције, са врло тешким КК</t>
  </si>
  <si>
    <t>F16B</t>
  </si>
  <si>
    <t>Интервентна коронарна процедура, без акутног инфаркта миокарда, без инсерције, без врло тешких КК</t>
  </si>
  <si>
    <t>F17A</t>
  </si>
  <si>
    <t>Имплантација или замена генератора пејсмејкера, са врло тешким или тешким КК</t>
  </si>
  <si>
    <t>F17B</t>
  </si>
  <si>
    <t>F18A</t>
  </si>
  <si>
    <t>Остале процедуре у вези са пејсмејкером, са КК</t>
  </si>
  <si>
    <t>F18B</t>
  </si>
  <si>
    <t>Остале процедуре у вези са пејсмејкером, без КК</t>
  </si>
  <si>
    <t>F19Z</t>
  </si>
  <si>
    <t>Остале васкуларе перкутане интервенције на срцу</t>
  </si>
  <si>
    <t>F20Z</t>
  </si>
  <si>
    <t>Постављање лигатуре на вену и њено уклањање</t>
  </si>
  <si>
    <t>F21A</t>
  </si>
  <si>
    <t>Остали оперативни поступци на циркулаторном систему, са врло тешким КК</t>
  </si>
  <si>
    <t>F21B</t>
  </si>
  <si>
    <t>Остали оперативни поступци на циркулаторном систему, без врло тешких КК</t>
  </si>
  <si>
    <t>F40A</t>
  </si>
  <si>
    <t>Болести (дијагнозе) циркулаторног система са механичком вентилацијом, са врло тешким КК</t>
  </si>
  <si>
    <t>F40B</t>
  </si>
  <si>
    <t>Болести (дијагнозе) циркулаторног система са механичком вентилацијом, без врло тешких КК</t>
  </si>
  <si>
    <t>F41A</t>
  </si>
  <si>
    <t>Поремећаји циркулаторног система, АИМ, инвазивна дијагностика на срцу, са врло тешким или тешким KK</t>
  </si>
  <si>
    <t>F41B</t>
  </si>
  <si>
    <t>Поремећаји циркулаторног система, АИМ, инвазивна дијагностика на срцу, без врло тешких или тешких KK</t>
  </si>
  <si>
    <t>F42A</t>
  </si>
  <si>
    <t>Поремећаји циркулације, без АИМ, са инвазивном дијагностиком на срцу, са сложеним дијагнозама или процедурама</t>
  </si>
  <si>
    <t>F42B</t>
  </si>
  <si>
    <t>Поремећаји циркулације, без АИМ, са инвазивном дијагностиком на срцу, без сложених дијагноза или процедура</t>
  </si>
  <si>
    <t>F42C</t>
  </si>
  <si>
    <t>Поремећаји циркулације, без АИМ, са инвазивном дијагностиком на срцу, дневна болница</t>
  </si>
  <si>
    <t>F43Z</t>
  </si>
  <si>
    <t>Болести (дијагнозе) циркулаторног система, са неинвазивном вентилацијом</t>
  </si>
  <si>
    <t>F60A</t>
  </si>
  <si>
    <t>Поремећаји циркулације, са АИМ, без инвазивне дијагностике на срцу, са сложенимх дијагнозама или процедурама</t>
  </si>
  <si>
    <t>F60B</t>
  </si>
  <si>
    <t>Поремећаји циркулације, се АИМ, без инвазивне дијагностике на срцу, без сложених дијагноза или процедура</t>
  </si>
  <si>
    <t>F61A</t>
  </si>
  <si>
    <t>Инфективни ендокардитис са врло тешким компликацијама</t>
  </si>
  <si>
    <t>F61B</t>
  </si>
  <si>
    <t>Инфективни ендокардитис без врло тешких компликација</t>
  </si>
  <si>
    <t>F62A</t>
  </si>
  <si>
    <t>Срчана инсуфицијенција и шок, са врло тешким КК</t>
  </si>
  <si>
    <t>F62B</t>
  </si>
  <si>
    <t>Срчана инсуфицијенција и шок, без врло тешких КК</t>
  </si>
  <si>
    <t>F63A</t>
  </si>
  <si>
    <t>Венска тромбоза са врло тешким или тешким КК</t>
  </si>
  <si>
    <t>F63B</t>
  </si>
  <si>
    <t>Венска тромбоза без врло тешких или тешких КК</t>
  </si>
  <si>
    <t>F64A</t>
  </si>
  <si>
    <t>Улцерација коже због поремећаја циркулације, са врло тешким или тешким КК</t>
  </si>
  <si>
    <t>F64B</t>
  </si>
  <si>
    <t>Улцерација коже због поремећаја циркулације, без врло тешких или тешких КК</t>
  </si>
  <si>
    <t>F65A</t>
  </si>
  <si>
    <t>Поремећај периферних крвних судова, са врло тешким или тешким КК</t>
  </si>
  <si>
    <t>F65B</t>
  </si>
  <si>
    <t>Поремећај периферних крвних судова, без врло тешких или тешких КК</t>
  </si>
  <si>
    <t>F66A</t>
  </si>
  <si>
    <t>Атеросклероза коронарних крвних судова, са КК</t>
  </si>
  <si>
    <t>F66B</t>
  </si>
  <si>
    <t>Атеросклероза коронарних крвних судова, без КК</t>
  </si>
  <si>
    <t>F67A</t>
  </si>
  <si>
    <t>Хипертензија, са КК</t>
  </si>
  <si>
    <t>F67B</t>
  </si>
  <si>
    <t>Хипертензија, без КК</t>
  </si>
  <si>
    <t>F68A</t>
  </si>
  <si>
    <t>Конгенитална болест срца, са КК</t>
  </si>
  <si>
    <t>F68B</t>
  </si>
  <si>
    <t>Конгенитална болест срца, без КК</t>
  </si>
  <si>
    <t>F69A</t>
  </si>
  <si>
    <t>Поремећаји срчаних залистака, са врло тешким или тешким КК</t>
  </si>
  <si>
    <t>F69B</t>
  </si>
  <si>
    <t>Поремећаји срчаних залистака, без врло тешких или тешких КК</t>
  </si>
  <si>
    <t>F72A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</si>
  <si>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</t>
    </r>
  </si>
  <si>
    <t>F72B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</si>
  <si>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</t>
    </r>
  </si>
  <si>
    <t>F73A</t>
  </si>
  <si>
    <t>Синкопа и колапс, са врло тешким или тешким KK</t>
  </si>
  <si>
    <t>F73B</t>
  </si>
  <si>
    <t>Синкопа и колапс, без врло тешких или тешких KK</t>
  </si>
  <si>
    <t>F74Z</t>
  </si>
  <si>
    <t>Бол у грудима</t>
  </si>
  <si>
    <t>F75A</t>
  </si>
  <si>
    <t>Остали поремећаји циркулаторног система, са врло тешким КК</t>
  </si>
  <si>
    <t>F75B</t>
  </si>
  <si>
    <t>Остали поремећаји циркулаторног система, без врло тешких КК</t>
  </si>
  <si>
    <t>F75C</t>
  </si>
  <si>
    <t>Остали поремећаји циркулаторног система, без врло тешких или тешких КК</t>
  </si>
  <si>
    <t>F76A</t>
  </si>
  <si>
    <t>Аритмија, срчани застој и поремећаји проводљивости, са врло тешким или тешким КК</t>
  </si>
  <si>
    <t>F76B</t>
  </si>
  <si>
    <t>Аритмија, срчани застој и поремећаји проводљивости, без врло тешких или тешких КК</t>
  </si>
  <si>
    <t>Болести и поремећаји дигестивног система</t>
  </si>
  <si>
    <t>G01A</t>
  </si>
  <si>
    <t>Ресекција ректума, са врло тешким КК</t>
  </si>
  <si>
    <t>G01B</t>
  </si>
  <si>
    <t>Ресекција ректума, без врло тешких КК</t>
  </si>
  <si>
    <t>G02A</t>
  </si>
  <si>
    <t>Велике процедуре на танком и дебелом цреву, са врло тешким КК</t>
  </si>
  <si>
    <t>G02B</t>
  </si>
  <si>
    <t>Велике процедуре на танком и дебелом цреву, без врло тешких КК</t>
  </si>
  <si>
    <t>G03A</t>
  </si>
  <si>
    <t>Процедуре на желуцу, једњаку и дванаестопалачном цреву и малигнитет</t>
  </si>
  <si>
    <t>G03B</t>
  </si>
  <si>
    <t>Процедуре на желуцу, једњаку и дванаестопалачном цреву и малигнитет, са врло тешким и тешким компликацијама</t>
  </si>
  <si>
    <t>G03C</t>
  </si>
  <si>
    <t>Процедуре на желуцу, једњаку и дванаестопалачном цреву и малигнитет, без врло тешких и тешких компликација</t>
  </si>
  <si>
    <t>G04A</t>
  </si>
  <si>
    <t>Адхезиолиза перитонеума, са врло тешким КК</t>
  </si>
  <si>
    <t>G04B</t>
  </si>
  <si>
    <t>Адхезиолиза перитонеума, са тешким или умереним КК</t>
  </si>
  <si>
    <t>G04C</t>
  </si>
  <si>
    <t>Адхезиолиза перитонеума, без КК</t>
  </si>
  <si>
    <t>G05A</t>
  </si>
  <si>
    <t>Мање процедуре на танком и дебелом цреву, са врло тешким КК</t>
  </si>
  <si>
    <t>G05B</t>
  </si>
  <si>
    <t>Мање процедуре на танком и дебелом цреву, са тешким или умереним КК</t>
  </si>
  <si>
    <t>G05C</t>
  </si>
  <si>
    <t>Мање процедуре на танком и дебелом цреву, без КК</t>
  </si>
  <si>
    <t>G06Z</t>
  </si>
  <si>
    <t>Процедура пилоромиотомије</t>
  </si>
  <si>
    <t>G07A</t>
  </si>
  <si>
    <t>Апендектомија са врло тешким или тешким КК</t>
  </si>
  <si>
    <t>G07B</t>
  </si>
  <si>
    <t>Апендектомија без врло тешких или тешких КК</t>
  </si>
  <si>
    <t>G10A</t>
  </si>
  <si>
    <t>Процедуре код херније, са КК</t>
  </si>
  <si>
    <t>G10B</t>
  </si>
  <si>
    <t>Процедуре код херније, без КК</t>
  </si>
  <si>
    <t>G11Z</t>
  </si>
  <si>
    <t>Процедуре на анусу и стоме</t>
  </si>
  <si>
    <t>G12A</t>
  </si>
  <si>
    <t>Остали оперативни поступци са врло тешким КК</t>
  </si>
  <si>
    <t>G12B</t>
  </si>
  <si>
    <t>Остали оперативни поступци, са тешким или умереним КК</t>
  </si>
  <si>
    <t>G12C</t>
  </si>
  <si>
    <t>Остали оперативни поступци, без КК</t>
  </si>
  <si>
    <t>G46A</t>
  </si>
  <si>
    <t>Сложена гастроскопија, са врло тешким или тешким КК</t>
  </si>
  <si>
    <t>G46B</t>
  </si>
  <si>
    <t>Сложена гастроскопија, без врло тешких или тешких КК</t>
  </si>
  <si>
    <t>G46C</t>
  </si>
  <si>
    <t>Сложена гастроскопија, истог дана</t>
  </si>
  <si>
    <t>G47A</t>
  </si>
  <si>
    <t>Остале процедуре гастроскопије, са врло тешким КК</t>
  </si>
  <si>
    <t>G47B</t>
  </si>
  <si>
    <t>Остале процедуре гастроскопије, без врло тешким КК</t>
  </si>
  <si>
    <t>G47C</t>
  </si>
  <si>
    <t>Остале процедуре гастроскопије, дневна болница</t>
  </si>
  <si>
    <t>G48A</t>
  </si>
  <si>
    <t>Колоноскопија, са врло тешким или тешким КК</t>
  </si>
  <si>
    <t>G48B</t>
  </si>
  <si>
    <t>Колоноскопија, без врло тешких или тешких КК</t>
  </si>
  <si>
    <t>G48C</t>
  </si>
  <si>
    <t>Колоноскопија, дневна болница</t>
  </si>
  <si>
    <t>G60A</t>
  </si>
  <si>
    <t>Малигнитет дигестивног система, са врло тешким или тешким КК</t>
  </si>
  <si>
    <t>G60B</t>
  </si>
  <si>
    <t>Малигнитет дигестивног система, без врло тешких или тешких КК</t>
  </si>
  <si>
    <t>G61A</t>
  </si>
  <si>
    <t>Гастроинестинална хеморагија, са врло тешким или тешким КК</t>
  </si>
  <si>
    <t>G61B</t>
  </si>
  <si>
    <t>Гастроинестинална хеморагија, без врло тешких или тешких КК</t>
  </si>
  <si>
    <t>G62Z</t>
  </si>
  <si>
    <t>Компликовани пептички улкус</t>
  </si>
  <si>
    <t>G63Z</t>
  </si>
  <si>
    <t>Некомпликовани пептички улкус</t>
  </si>
  <si>
    <t>G64A</t>
  </si>
  <si>
    <t>Инфламаторна болест црева, са КК</t>
  </si>
  <si>
    <t>G64B</t>
  </si>
  <si>
    <t>Инфламаторна болест црева, без КК</t>
  </si>
  <si>
    <t>G65A</t>
  </si>
  <si>
    <t>Опструкција гастроинтестиналног система са KK</t>
  </si>
  <si>
    <t>G65B</t>
  </si>
  <si>
    <t>Опструкција гастроинтестиналног система без KK</t>
  </si>
  <si>
    <t>G66Z</t>
  </si>
  <si>
    <t>Абдоминални бол или мезентеријски аденитис</t>
  </si>
  <si>
    <t>G67A</t>
  </si>
  <si>
    <t>Езофагитис, гастроентеритис и разни поремећаји дигестивног система, са врло тешким или тешким КК</t>
  </si>
  <si>
    <t>G67B</t>
  </si>
  <si>
    <t>Езофагитис, гастроентеритис и разни поремећаји дигестивног система, без врло тешких или тешких КК</t>
  </si>
  <si>
    <t>G70A</t>
  </si>
  <si>
    <t>Остале дијагнозе дигестивног система са KK</t>
  </si>
  <si>
    <t>G70B</t>
  </si>
  <si>
    <t>Остале дијагнозе дигестивног система без KK</t>
  </si>
  <si>
    <t>Болести и поремећаји хепатобилијарног система и панкреаса</t>
  </si>
  <si>
    <t>H01A</t>
  </si>
  <si>
    <t>Процедуре на пакнреасу, јетри и шантовима са врло тешким КК</t>
  </si>
  <si>
    <t>H01B</t>
  </si>
  <si>
    <t>Процедуре на пакнреасу, јетри и шантовима без врло тешких КК</t>
  </si>
  <si>
    <t>H02A</t>
  </si>
  <si>
    <t>Велике процедуре на билијарном тракту, малигнитет или са врло тешким КК</t>
  </si>
  <si>
    <t>H02B</t>
  </si>
  <si>
    <t>Велике процедуре на билијарном тракту, малигнитет или са умерено тешким КК</t>
  </si>
  <si>
    <t>H02C</t>
  </si>
  <si>
    <t>Велике процедуре на билијарном тракту, без малигнитет и без КК</t>
  </si>
  <si>
    <t>H05A</t>
  </si>
  <si>
    <t>Дијагностичке процедуре на хепатобилијарном систему са врло тешким или тешким КК</t>
  </si>
  <si>
    <t>H05B</t>
  </si>
  <si>
    <t>Дијагностичке процедуре на хепатобилијарном систему без врло тешких или тешких КК</t>
  </si>
  <si>
    <t>H06A</t>
  </si>
  <si>
    <t>Остали оперативни поступци на хепатобилијарном систему и панкреасу, са врло тешким КК</t>
  </si>
  <si>
    <t>H06B</t>
  </si>
  <si>
    <t>Остали оперативни поступци на хепатобилијарном систему и панкреасу, без врло тешких КК</t>
  </si>
  <si>
    <t>H07A</t>
  </si>
  <si>
    <r>
      <t xml:space="preserve">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</t>
    </r>
  </si>
  <si>
    <t>H07B</t>
  </si>
  <si>
    <r>
      <t xml:space="preserve">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</t>
    </r>
  </si>
  <si>
    <t>H08A</t>
  </si>
  <si>
    <t>Лапароскопска холецистектомија са затвореним испитивањем проходности ductus choledocus-a или са врло тешким и тешким компликацијама</t>
  </si>
  <si>
    <t>H08B</t>
  </si>
  <si>
    <t>Лапароскопска холецистектомија без затворених испитивања проходности ductus choledocus-a или без врло тешких и тешких компликација</t>
  </si>
  <si>
    <t>H40A</t>
  </si>
  <si>
    <t>Ендоскопске процедуре код крварећих варикозитета једњака, са врло тешким КК</t>
  </si>
  <si>
    <t>H40B</t>
  </si>
  <si>
    <t>Ендоскопске процедуре код крварећих варикозитета једњака, без врло тешких КК</t>
  </si>
  <si>
    <t>H43A</t>
  </si>
  <si>
    <t>Ендоскопска ретроградна холангиопанкреатографија, са врло тешким или тешким КК</t>
  </si>
  <si>
    <t>H43B</t>
  </si>
  <si>
    <t>Ендоскопска ретроградна холангиопанкреатографија, без врло тешких или тешких КК</t>
  </si>
  <si>
    <t>H60A</t>
  </si>
  <si>
    <t>Цироза и алкохолни хепатитис са врло тешким КК</t>
  </si>
  <si>
    <t>H60B</t>
  </si>
  <si>
    <t>Цироза и алкохолни хепатитис са тешким КК</t>
  </si>
  <si>
    <t>H60C</t>
  </si>
  <si>
    <t>Цироза и алкохолни хепатитис без врло тешких или тешких КК</t>
  </si>
  <si>
    <t>H61A</t>
  </si>
  <si>
    <t>Малигнитет хепатобилијарног система и панкреаса, (старост &gt; 69 година са врло тешким KK) или са врло тешким KK</t>
  </si>
  <si>
    <t>H61B</t>
  </si>
  <si>
    <t>Малигнитет хепатобилијарног система и панкреаса, (старост &gt; 69 година без врло тешких KK) или са врло тешким KK</t>
  </si>
  <si>
    <t>H62A</t>
  </si>
  <si>
    <t>Поремећаји панкреаса, без малигнитета, са врло тешким или тешким KK</t>
  </si>
  <si>
    <t>H62B</t>
  </si>
  <si>
    <t>Поремећаји панкреаса, без малигнитета, без врло тешких или тешких KK</t>
  </si>
  <si>
    <t>H63A</t>
  </si>
  <si>
    <t>Поремећаји јетре, без малигнитета, цирозе и алкохолног хепатитиса са врло тешким или тешким KK</t>
  </si>
  <si>
    <t>H63B</t>
  </si>
  <si>
    <t>Поремећаји јетре, без малигнитета, цирозе и алкохолног хепатитиса без врло тешких или тешких KK</t>
  </si>
  <si>
    <t>H64A</t>
  </si>
  <si>
    <t>Поремећаји билијарног тракта, са КК</t>
  </si>
  <si>
    <t>H64B</t>
  </si>
  <si>
    <t>Поремећаји билијарног тракта, без КК</t>
  </si>
  <si>
    <t>Болести и поремећаји мускулоскелетног система и везивног ткива</t>
  </si>
  <si>
    <t>I01A</t>
  </si>
  <si>
    <t>Обостране или вишеструке велике процедуре на зглобовима доњих екстремитета, са ревизијом или са врло тешким КК</t>
  </si>
  <si>
    <t>I01B</t>
  </si>
  <si>
    <t>Обостране или вишеструке велике процедуре на зглобовима доњих екстремитета, са ревизијом или без врло тешких КК</t>
  </si>
  <si>
    <t>I02A</t>
  </si>
  <si>
    <t>Микроваскуларна ткива или режањ коже, без шаке, са врло тешким или тешким КК</t>
  </si>
  <si>
    <t>I02B</t>
  </si>
  <si>
    <t>Режањ коже, искључујући шаку, са врло тешким или тешким КК</t>
  </si>
  <si>
    <t>I03A</t>
  </si>
  <si>
    <t>Замена кука, са врло тешким или тешким KK</t>
  </si>
  <si>
    <t>I03B</t>
  </si>
  <si>
    <t>Замена кука, без врло тешких или тешких KK</t>
  </si>
  <si>
    <t>I04A</t>
  </si>
  <si>
    <t>Замена колена, са врло тешким или тешким КК</t>
  </si>
  <si>
    <t>I04B</t>
  </si>
  <si>
    <t>Замена колена, без врло тешких или тешких КК</t>
  </si>
  <si>
    <t>I04Z</t>
  </si>
  <si>
    <t>Замена и поновно повезивање колена</t>
  </si>
  <si>
    <t>I05A</t>
  </si>
  <si>
    <t>Остале замене зглобова, са врло тешким или тешким КК</t>
  </si>
  <si>
    <t>I05B</t>
  </si>
  <si>
    <t>Остале замене зглобова, без врло тешких или тешких КК</t>
  </si>
  <si>
    <t>I06Z</t>
  </si>
  <si>
    <t>Спинална фузија и деформитет</t>
  </si>
  <si>
    <t>I07Z</t>
  </si>
  <si>
    <t>Ампутација</t>
  </si>
  <si>
    <t>I08A</t>
  </si>
  <si>
    <t>Остале процедуре на куку и фемуру, са врло тешким или тешким KK</t>
  </si>
  <si>
    <t>I08B</t>
  </si>
  <si>
    <t>Остале процедуре на куку и фемуру, без врло тешких или тешких KK</t>
  </si>
  <si>
    <t>I09A</t>
  </si>
  <si>
    <t>Спинална фузија, са врло тешким или тешким KK</t>
  </si>
  <si>
    <t>I09B</t>
  </si>
  <si>
    <t>I10A</t>
  </si>
  <si>
    <t>Остале процедуре на леђима и врату, са врло тешким или тешким КК</t>
  </si>
  <si>
    <t>I10B</t>
  </si>
  <si>
    <t>Остале процедуре на леђима и врату, без врло тешких или тешких КК</t>
  </si>
  <si>
    <t>I11Z</t>
  </si>
  <si>
    <t>Процедуре продужавања екстремитета</t>
  </si>
  <si>
    <t>I12A</t>
  </si>
  <si>
    <t>Инфекција или запаљење костију или зглобова, разне процедуре на мишићном систему и везивном ткиву са врло тешким КК</t>
  </si>
  <si>
    <t>I12B</t>
  </si>
  <si>
    <t>Инфекција или запаљење костију или зглобова, разне процедуре на мишићном систему и везивном ткиву са тешким КК</t>
  </si>
  <si>
    <t>I12C</t>
  </si>
  <si>
    <t>Инфекција или запаљење костију или зглобова, разне процедуре на мишићном систему и везивном ткиву без врло тешких или тешких КК</t>
  </si>
  <si>
    <t>I13A</t>
  </si>
  <si>
    <t>Процедуре на хумерусу, тибији, фибули, чланку (ножном), са врло тешким или тешким КК</t>
  </si>
  <si>
    <t>I13B</t>
  </si>
  <si>
    <t>Процедуре на хумерусу, тибији, фибули, чланку (ножном), без врло тешких или тешких КК</t>
  </si>
  <si>
    <t>I15Z</t>
  </si>
  <si>
    <t>Операције кранио - фацијалне регије</t>
  </si>
  <si>
    <t>I16Z</t>
  </si>
  <si>
    <t>Остале процедуре на рамену</t>
  </si>
  <si>
    <t>I17A</t>
  </si>
  <si>
    <t>Максило - фацијална хирургија, са КК</t>
  </si>
  <si>
    <t>I17B</t>
  </si>
  <si>
    <t>Максило - фацијална хирургија, без КК</t>
  </si>
  <si>
    <t>I18Z</t>
  </si>
  <si>
    <t>Остале процедуре на колену</t>
  </si>
  <si>
    <t>I19A</t>
  </si>
  <si>
    <t>Остале процедуре на лакту и подлактици, са КК</t>
  </si>
  <si>
    <t>I19B</t>
  </si>
  <si>
    <t>Остале процедуре на лакту и подлактици, без КК</t>
  </si>
  <si>
    <t>I20Z</t>
  </si>
  <si>
    <t>Остале процедуре на стопалу</t>
  </si>
  <si>
    <t>I21Z</t>
  </si>
  <si>
    <t>Локална ексцизија и одстрањење унутрашњег фиксатора кука и фемура (бутне кости)</t>
  </si>
  <si>
    <t>I23Z</t>
  </si>
  <si>
    <t>Локална ексцизија и одстрањење унутрашњег фиксатора, искључује кук и фемур (бутну кост)</t>
  </si>
  <si>
    <t>I24Z</t>
  </si>
  <si>
    <t xml:space="preserve">Артроскопија </t>
  </si>
  <si>
    <t>I25A</t>
  </si>
  <si>
    <t>Дијагностичке процедуре (укључујући и биопсију) на костима и зглобовима, са КК</t>
  </si>
  <si>
    <t>I25B</t>
  </si>
  <si>
    <t>Дијагностичке процедуре (укључујући и биопсију) на костима и зглобовима, без КК</t>
  </si>
  <si>
    <t>I27A</t>
  </si>
  <si>
    <t>Процедуре на меким ткивима, са врло тешким или тешким КК</t>
  </si>
  <si>
    <t>I27B</t>
  </si>
  <si>
    <t>Процедуре на меким ткивима, без врло тешких или тешких КК</t>
  </si>
  <si>
    <t>I28A</t>
  </si>
  <si>
    <t>Остале процедуре на везивном ткиву са КК</t>
  </si>
  <si>
    <t>I28B</t>
  </si>
  <si>
    <t>Остале процедуре на везивном ткиву без КК</t>
  </si>
  <si>
    <t>I29Z</t>
  </si>
  <si>
    <t>Реконструкција или ревизија колена</t>
  </si>
  <si>
    <t>I30Z</t>
  </si>
  <si>
    <t>Процедуре на шаци</t>
  </si>
  <si>
    <t>I31A</t>
  </si>
  <si>
    <t xml:space="preserve">Процедура ревизије на куку, са врло тешким КК </t>
  </si>
  <si>
    <t>I31B</t>
  </si>
  <si>
    <t xml:space="preserve">Процедура ревизије на куку, без врло тешких КК </t>
  </si>
  <si>
    <t>I32A</t>
  </si>
  <si>
    <t>Процедура ревизије на колену, са врло тешким КК</t>
  </si>
  <si>
    <t>I32B</t>
  </si>
  <si>
    <t>Процедура ревизије на колену, са тешким КК</t>
  </si>
  <si>
    <t>I32C</t>
  </si>
  <si>
    <t>Процедура ревизије на колену, без тешких или врло тешких КК</t>
  </si>
  <si>
    <t>I60Z</t>
  </si>
  <si>
    <t>Прелом тела фемура</t>
  </si>
  <si>
    <t>I61A</t>
  </si>
  <si>
    <t>Прелом дисталног дела фемура, са КК</t>
  </si>
  <si>
    <t>I61B</t>
  </si>
  <si>
    <t>Прелом дисталног дела фемура, без КК</t>
  </si>
  <si>
    <t>I63A</t>
  </si>
  <si>
    <t>Растргнућа, истегнућа, ишчашења у регији кука, карлице и бедара, са КК</t>
  </si>
  <si>
    <t>I63B</t>
  </si>
  <si>
    <t>Растргнућа, истегнућа, ишчашења у регији кука, карлице и бедара, без КК</t>
  </si>
  <si>
    <t>I64A</t>
  </si>
  <si>
    <t>Остеомијелитис са KK</t>
  </si>
  <si>
    <t>I64B</t>
  </si>
  <si>
    <t>Остеомијелитис без KK</t>
  </si>
  <si>
    <t>I65A</t>
  </si>
  <si>
    <t>Малигнитет везивног ткива укључујући и патолошки прелом, са врло тешким или тешким КК</t>
  </si>
  <si>
    <t>I65B</t>
  </si>
  <si>
    <t>Малигнитет везивног ткива укључујући и патолошки прелом, без врло тешких или тешких КК</t>
  </si>
  <si>
    <t>I66A</t>
  </si>
  <si>
    <t>Инфламаторни мускулоскелетни поремећаји, са врло тешким или тешким КК</t>
  </si>
  <si>
    <t>I66B</t>
  </si>
  <si>
    <t>Инфламаторни мускулоскелетни поремећаји, без врло тешких или тешких КК</t>
  </si>
  <si>
    <t>I67A</t>
  </si>
  <si>
    <t>Септички артритис, са врло тешким или тешким КК</t>
  </si>
  <si>
    <t>I67B</t>
  </si>
  <si>
    <t>Септички артритис, без врло тешких или тешких КК</t>
  </si>
  <si>
    <t>I68A</t>
  </si>
  <si>
    <t>Нехируршки спинални поремећаји, са КК</t>
  </si>
  <si>
    <t>I68B</t>
  </si>
  <si>
    <t>Нехируршки спинални поремећаји, без КК</t>
  </si>
  <si>
    <t>I68C</t>
  </si>
  <si>
    <t>Нехируршки спинални поремећаји, истог дана</t>
  </si>
  <si>
    <t>I69A</t>
  </si>
  <si>
    <t>Болести костију и специфичне артропатије, са врло тешким или тешким КК</t>
  </si>
  <si>
    <t>I69B</t>
  </si>
  <si>
    <t>Болести костију и специфичне артропатије, без врло тешких или тешких КК</t>
  </si>
  <si>
    <t>I71A</t>
  </si>
  <si>
    <t>Остали мишићно-тетивни поремећаји, са врло тешким или тешким КК</t>
  </si>
  <si>
    <t>I71B</t>
  </si>
  <si>
    <t>Остали мишићно-тетивни поремећаји, без врло тешких или тешких КК</t>
  </si>
  <si>
    <t>I72A</t>
  </si>
  <si>
    <t>Одређени мишићно-тетивни поремећаји, са врло тешким или тешким КК</t>
  </si>
  <si>
    <t>I72B</t>
  </si>
  <si>
    <t>Одређени мишићно-тетивни поремећаји, без врло тешких или тешких КК</t>
  </si>
  <si>
    <t>I73A</t>
  </si>
  <si>
    <t>Додатна нега због мускулоскелетних импланата/протеза, са врло тешким или тешким КК</t>
  </si>
  <si>
    <t>I73B</t>
  </si>
  <si>
    <t>Додатна нега због мускулоскелетних импланата/протеза, без врло тешких или тешких КК</t>
  </si>
  <si>
    <t>I74Z</t>
  </si>
  <si>
    <t>Повреда подлактице, ручног зглоба, шаке или стопала</t>
  </si>
  <si>
    <t>I75A</t>
  </si>
  <si>
    <t>Повреда рамена, надлактице, лакта, колена, ноге, са врло тешким КК</t>
  </si>
  <si>
    <t>I75B</t>
  </si>
  <si>
    <t>Повреда рамена, надлактице, лакта, колена, ноге, без врло тешких КК</t>
  </si>
  <si>
    <t>I76A</t>
  </si>
  <si>
    <t>Остали мускулоскелетни поремећаји, са врло тешким КК</t>
  </si>
  <si>
    <t>I76B</t>
  </si>
  <si>
    <t>Остали мускулоскелетни поремећаји, без врло тешких КК</t>
  </si>
  <si>
    <t>I77A</t>
  </si>
  <si>
    <t>Прелом карлице, са врло тешким или тешким КК</t>
  </si>
  <si>
    <t>I77B</t>
  </si>
  <si>
    <t>Прелом карлице, без врло тешких или тешких КК</t>
  </si>
  <si>
    <t>I78A</t>
  </si>
  <si>
    <t>Прелом врата бутне кости, са врло тешким или тешким КК</t>
  </si>
  <si>
    <t>I78B</t>
  </si>
  <si>
    <t>Прелом врата бутне кости, без врло тешких или тешких КК</t>
  </si>
  <si>
    <t>I79A</t>
  </si>
  <si>
    <t>Патолошка фрактура, са врло тешким КК</t>
  </si>
  <si>
    <t>I79B</t>
  </si>
  <si>
    <t>Патолошка фрактура, без врло тешким КК</t>
  </si>
  <si>
    <t>Болести и поремећаји коже, поткожног ткива и дојке</t>
  </si>
  <si>
    <t>J01A</t>
  </si>
  <si>
    <t>Микроваскуларни пренос ткива, код болести коже или дојке, са врло тешким или тешким КК</t>
  </si>
  <si>
    <t>J01B</t>
  </si>
  <si>
    <t>Микроваскуларни пренос ткива, код болести коже или дојке, без врло тешких или тешких КК</t>
  </si>
  <si>
    <t>J06Z</t>
  </si>
  <si>
    <t>Велике процедуре код болести дојке</t>
  </si>
  <si>
    <t>J07Z</t>
  </si>
  <si>
    <t>Мање процедуре код болести дојке</t>
  </si>
  <si>
    <t>J08A</t>
  </si>
  <si>
    <t>Остали трансплантати коже и/или поступци дебридмана, са врло тешким КК</t>
  </si>
  <si>
    <t>J08B</t>
  </si>
  <si>
    <t>Остали трансплантати коже и/или поступци дебридмана, без врло тешких КК</t>
  </si>
  <si>
    <t>J09Z</t>
  </si>
  <si>
    <t>Перианалне и пилонидалне процедуре</t>
  </si>
  <si>
    <t>J10Z</t>
  </si>
  <si>
    <t>Процедуре пластичне хирургије на кожи, поткожном ткиву и дојци</t>
  </si>
  <si>
    <t>J11Z</t>
  </si>
  <si>
    <t>Остале процедуре на кожи, поткожном ткиву и дојци</t>
  </si>
  <si>
    <t>J12A</t>
  </si>
  <si>
    <t>Процедуре на доњим екстремитетима, улцерација/целулитис, са врло тешким КК</t>
  </si>
  <si>
    <t>J12B</t>
  </si>
  <si>
    <t>Процедуре на доњим екстремитетима, улцерација/целулитис, без врло тешких КК и графт (пресађивање помоћу режња коже)</t>
  </si>
  <si>
    <t>J12C</t>
  </si>
  <si>
    <t>Процедуре на доњим екстремитетима, улцерација/целулитис, без врло тешких КК, без графта</t>
  </si>
  <si>
    <t>J13A</t>
  </si>
  <si>
    <t>Процедуре на доњим екстремитетима, без улцерација/целулитиса, са графтом и са врло тешким или тешким КК</t>
  </si>
  <si>
    <t>J13B</t>
  </si>
  <si>
    <t>Процедуре на доњим екстремитетима, без улцерација/целилитиса, без графта (пресађивања коже) и без врло тешких или тешких КК</t>
  </si>
  <si>
    <t>J14Z</t>
  </si>
  <si>
    <t>Већа реконструкција дојки</t>
  </si>
  <si>
    <t>J60A</t>
  </si>
  <si>
    <t>Улцерације на кожи, са врло тешким КК</t>
  </si>
  <si>
    <t>J60B</t>
  </si>
  <si>
    <t>Улцерације на кожи, без врло тешких КК</t>
  </si>
  <si>
    <t>J60C</t>
  </si>
  <si>
    <t>Улцерације на кожи, дневна болница</t>
  </si>
  <si>
    <t>J62A</t>
  </si>
  <si>
    <t>Малигна болест дојке, са врло тешким КК</t>
  </si>
  <si>
    <t>J62B</t>
  </si>
  <si>
    <t>Малигна болест дојке, без врло тешких КК</t>
  </si>
  <si>
    <t>J63A</t>
  </si>
  <si>
    <t>Немалигна болест дојке, са врло тешким КК</t>
  </si>
  <si>
    <t>J63B</t>
  </si>
  <si>
    <t>Немалигна болест дојке, без врло тешких КК</t>
  </si>
  <si>
    <t>J64A</t>
  </si>
  <si>
    <t>Целулитис, са врло тешким или тешким КК</t>
  </si>
  <si>
    <t>J64B</t>
  </si>
  <si>
    <t>Целулитис, без врло тешких или тешких КК</t>
  </si>
  <si>
    <t>J65A</t>
  </si>
  <si>
    <t>Траума коже, поткожног ткива и дојке, са врло тешким или тешким КК</t>
  </si>
  <si>
    <t>J65B</t>
  </si>
  <si>
    <t>Траума коже, поткожног ткива и дојке, без врло тешких или тешких КК</t>
  </si>
  <si>
    <t>J67A</t>
  </si>
  <si>
    <t>Мањи поремећаји коже</t>
  </si>
  <si>
    <t>J67B</t>
  </si>
  <si>
    <t>Мањи поремећаји коже, дневна болница</t>
  </si>
  <si>
    <t>J68A</t>
  </si>
  <si>
    <t>Велики поремећаји коже, са врло тешким КК</t>
  </si>
  <si>
    <t>J68B</t>
  </si>
  <si>
    <t>Велики поремећаји коже, без врло тешких КК</t>
  </si>
  <si>
    <t>J68C</t>
  </si>
  <si>
    <t>Велики поремећаји коже, дневна болница</t>
  </si>
  <si>
    <t>J69A</t>
  </si>
  <si>
    <t>Малигнитет коже, са врло тешким КК</t>
  </si>
  <si>
    <t>J69B</t>
  </si>
  <si>
    <t>Малигнитет коже, без врло тешких КК</t>
  </si>
  <si>
    <t>J69C</t>
  </si>
  <si>
    <t>Малигнитет коже, дневна болница</t>
  </si>
  <si>
    <t>Болести и поремећаји ендокриног система, поремећаји исхране и метаболизма</t>
  </si>
  <si>
    <t>K01A</t>
  </si>
  <si>
    <t>Оперативне процедуре за компликације дијабетичног стопала, са врло тешким КК</t>
  </si>
  <si>
    <t>K01B</t>
  </si>
  <si>
    <t>Оперативне процедуре за компликације дијабетичног стопала, без врло тешких КК</t>
  </si>
  <si>
    <t>K02A</t>
  </si>
  <si>
    <t>Процедуре на хипофизи, са врло тешким КК</t>
  </si>
  <si>
    <t>K02B</t>
  </si>
  <si>
    <t>Процедуре на хипофизи, без врло тешких КК</t>
  </si>
  <si>
    <t>K03Z</t>
  </si>
  <si>
    <t>Процедуре на надбубрежним жлездама</t>
  </si>
  <si>
    <t>K04A</t>
  </si>
  <si>
    <t>Веће процедуре због прекомерне гојазности, са врло тешким КК</t>
  </si>
  <si>
    <t>K04B</t>
  </si>
  <si>
    <t>Веће процедуре због прекомерне гојазности, без врло тешких КК</t>
  </si>
  <si>
    <t>K05A</t>
  </si>
  <si>
    <t>Процедуре на паратироидним жлездама, са врло тешким или тешким КК</t>
  </si>
  <si>
    <t>K05B</t>
  </si>
  <si>
    <t>Процедуре на паратироидним жлездама, без врло тешких или тешких КК</t>
  </si>
  <si>
    <t>K06A</t>
  </si>
  <si>
    <t>Процедуре на штитној жлезди, са врло тешким или тешким КК</t>
  </si>
  <si>
    <t>K06B</t>
  </si>
  <si>
    <t>Процедуре на штитној жлезди, без врло тешких или тешких КК</t>
  </si>
  <si>
    <t>K07Z</t>
  </si>
  <si>
    <t>Остале процедуре због прекомерне гојазности</t>
  </si>
  <si>
    <t>K08Z</t>
  </si>
  <si>
    <t>Процедуре на тироглосусу</t>
  </si>
  <si>
    <t>K09A</t>
  </si>
  <si>
    <t>Остале оперативне процедуре због ендокриних, нутритивних или метаболичких узрока, са врло тешким КК</t>
  </si>
  <si>
    <t>K09B</t>
  </si>
  <si>
    <t>Остале оперативне процедуре због ендокриних, нутритивних или метаболичких узрока, са тешким или умереним КК</t>
  </si>
  <si>
    <t>K09C</t>
  </si>
  <si>
    <t>Остале оперативне процедуре због ендокриних, нутритивних или метаболичких узрока, без КК</t>
  </si>
  <si>
    <t>K40A</t>
  </si>
  <si>
    <t>Ендоскопске или дијагностичке порцедуре због метаболичких поремећаја, са врло тешким КК</t>
  </si>
  <si>
    <t>K40B</t>
  </si>
  <si>
    <t>Ендоскопске или дијагностичке порцедуре због метаболичких поремећаја, без врло тешких КК</t>
  </si>
  <si>
    <t>K40C</t>
  </si>
  <si>
    <t>Ендоскопске или дијагностичке порцедуре због метаболичких поремећаја, дневна болница</t>
  </si>
  <si>
    <t>K60A</t>
  </si>
  <si>
    <t>Дијабетес, са врло тешким или тешким КК</t>
  </si>
  <si>
    <t>K60B</t>
  </si>
  <si>
    <t>Дијабетес, без врло тешких или тешких КК</t>
  </si>
  <si>
    <t>K61Z</t>
  </si>
  <si>
    <t>Тежак поремећај исхране</t>
  </si>
  <si>
    <t>K62A</t>
  </si>
  <si>
    <t>Разни метаболички поремећаји, са врло тешким или тешким КК</t>
  </si>
  <si>
    <t>K62B</t>
  </si>
  <si>
    <t>Разни метаболички поремећаји, без врло тешких или тешких КК</t>
  </si>
  <si>
    <t>K63A</t>
  </si>
  <si>
    <t>Урођени поремећаји метаболизма, са КК</t>
  </si>
  <si>
    <t>K63B</t>
  </si>
  <si>
    <t>Урођени поремећаји метаболизма, без КК</t>
  </si>
  <si>
    <t>K64A</t>
  </si>
  <si>
    <t>Ендокринолошки поремећаји, са врло тешким или тешким КК</t>
  </si>
  <si>
    <t>K64B</t>
  </si>
  <si>
    <t>Ендокринолошки поремећаји, без врло тешких или тешких КК</t>
  </si>
  <si>
    <t>Болести и поремећаји бубрега и уринарног тракта</t>
  </si>
  <si>
    <t>L02A</t>
  </si>
  <si>
    <t>Оперативна инсерција перитонеумског катетера због дијализе, са врло тешким или тешким КК</t>
  </si>
  <si>
    <t>L02B</t>
  </si>
  <si>
    <t>Оперативна инсерција перитонеумског катетера због дијализе, без врло тешких или тешких КК</t>
  </si>
  <si>
    <t>L03A</t>
  </si>
  <si>
    <t>Велике процедуре због неоплазме бубрега, уретера и мокраћне бешике, са врло тешким КК</t>
  </si>
  <si>
    <t>L03B</t>
  </si>
  <si>
    <t>Велике процедуре због неоплазме бубрега, уретера и мокраћне бешике, са тешким КК</t>
  </si>
  <si>
    <t>L03C</t>
  </si>
  <si>
    <t>Велике процедуре због неоплазме бубрега, уретера и мокраћне бешике, без врло тешких или тешких КК</t>
  </si>
  <si>
    <t>L04A</t>
  </si>
  <si>
    <t>Велике процедуре на бубрегу, уретерима и мокраћној бешици, осим због неоплазми, са врло тешким КК</t>
  </si>
  <si>
    <t>L04B</t>
  </si>
  <si>
    <t>Велике процедуре на бубрегу, уретерима и мокраћној бешици, осим због неоплазми, са тешким или умереним КК</t>
  </si>
  <si>
    <t>L04C</t>
  </si>
  <si>
    <t>Велике процедуре на бубрегу, уретерима и мокраћној бешици, осим због неоплазми, без КК</t>
  </si>
  <si>
    <t>L05A</t>
  </si>
  <si>
    <t>Трансуретрална простатектомија, са врло тешким или тешким КК</t>
  </si>
  <si>
    <t>L05B</t>
  </si>
  <si>
    <t>Трансуретрална простатектомија, без врло тешких или тешких КК</t>
  </si>
  <si>
    <t>L06A</t>
  </si>
  <si>
    <t>Мање процедуре на мокраћној бешици, са врло тешким или тешким КК</t>
  </si>
  <si>
    <t>L06B</t>
  </si>
  <si>
    <t xml:space="preserve">Мање процедуре на мокраћној бешици, без врло тешких или тешких КК </t>
  </si>
  <si>
    <t>L07A</t>
  </si>
  <si>
    <t>Трансуретералне процедуре, осим простатектомије, са врло тешким или тешким КК</t>
  </si>
  <si>
    <t>L07B</t>
  </si>
  <si>
    <t>Трансуретералне процедуре, осим простатектомије, без врло тешких или тешких КК</t>
  </si>
  <si>
    <t>L08A</t>
  </si>
  <si>
    <t>Процедуре на уретри са КК</t>
  </si>
  <si>
    <t>L08B</t>
  </si>
  <si>
    <t>Процедуре на уретри без КК</t>
  </si>
  <si>
    <t>L09A</t>
  </si>
  <si>
    <t>Остале процедуре на бубрегу и уринарном тракту, са врло тешким КК</t>
  </si>
  <si>
    <t>L09B</t>
  </si>
  <si>
    <t>Остале процедуре на бубрегу и уринарном тракту, са тешким КК</t>
  </si>
  <si>
    <t>L09C</t>
  </si>
  <si>
    <t>Остале процедуре на бубрегу и уринарном тракту, без врло тешких или тешких КК</t>
  </si>
  <si>
    <t>L40Z</t>
  </si>
  <si>
    <t>Уретероскопија</t>
  </si>
  <si>
    <t>L41Z</t>
  </si>
  <si>
    <t>Цистоуретероскопија, истог дана</t>
  </si>
  <si>
    <t>L42Z</t>
  </si>
  <si>
    <t>Eкстракорпорална литотрипсија (ЕSWL) мокраћних каменаца</t>
  </si>
  <si>
    <t>L60A</t>
  </si>
  <si>
    <t>Бубрежна инсуфицијенција, са врло тешким КК</t>
  </si>
  <si>
    <t>L60B</t>
  </si>
  <si>
    <t>Бубрежна инсуфицијенција, са тешким КК</t>
  </si>
  <si>
    <t>L60C</t>
  </si>
  <si>
    <t>Бубрежна инсуфицијенција бубрега, без врло тешких или тешких КК</t>
  </si>
  <si>
    <t>L61Z</t>
  </si>
  <si>
    <t>Пријем због дијализе</t>
  </si>
  <si>
    <t>L62A</t>
  </si>
  <si>
    <t>Неоплазме бубрега и уринарног система, са врло тешким или тешким КК</t>
  </si>
  <si>
    <t>L62B</t>
  </si>
  <si>
    <t>Неоплазме бубрега и уринарног система, без врло тешких или тешких КК</t>
  </si>
  <si>
    <t>L63A</t>
  </si>
  <si>
    <t>Инфекција бубрега и уринарног тракта, са врло тешким или тешким КК</t>
  </si>
  <si>
    <t>L63B</t>
  </si>
  <si>
    <t>Инфекција бубрега и уринарног тракта, без врло тешких или тешких КК</t>
  </si>
  <si>
    <t>L64Z</t>
  </si>
  <si>
    <t>Мокраћни каменци и опструкција</t>
  </si>
  <si>
    <t>L65A</t>
  </si>
  <si>
    <t>Знаци и симптоми повезани са бубрегом и уринарним трактом, са врло тешким или тешким КК</t>
  </si>
  <si>
    <t>L65B</t>
  </si>
  <si>
    <t>Знаци и симптоми повезани са бубрегом и уринарним трактом без врло тешких или тешких КК</t>
  </si>
  <si>
    <t>L66Z</t>
  </si>
  <si>
    <t>Стриктура уретре</t>
  </si>
  <si>
    <t>L67A</t>
  </si>
  <si>
    <t>Остали поремећаји бубрега и уринарног тракта, са врло тешким или тешким КК</t>
  </si>
  <si>
    <t>L67B</t>
  </si>
  <si>
    <t>Остали поремећаји бубрега и уринарног тракта, без врло тешких или тешких КК</t>
  </si>
  <si>
    <t>L68Z</t>
  </si>
  <si>
    <t>Перитонеална дијализа</t>
  </si>
  <si>
    <t>Болести и поремећеји мушког репродуктивног система</t>
  </si>
  <si>
    <t>M01A</t>
  </si>
  <si>
    <t>Велике процедуре на мушкој карлици, са врло тешким или тешким КК</t>
  </si>
  <si>
    <t>M01B</t>
  </si>
  <si>
    <t>Велике процедуре на мушкој карлици, без врло тешких или тешких КК</t>
  </si>
  <si>
    <t>M02A</t>
  </si>
  <si>
    <t>Трансуретрална простатектомија са врло тешким или тешким КК</t>
  </si>
  <si>
    <t>M02B</t>
  </si>
  <si>
    <t>Трансуретрална простатектомија без врло тешких или тешких КК</t>
  </si>
  <si>
    <t>M03Z</t>
  </si>
  <si>
    <t>Процедуре на пенису</t>
  </si>
  <si>
    <t>M04Z</t>
  </si>
  <si>
    <t>Процедуре на тестисима</t>
  </si>
  <si>
    <t>M05Z</t>
  </si>
  <si>
    <t>Обрезивање (циркумсцизија)</t>
  </si>
  <si>
    <t>M06A</t>
  </si>
  <si>
    <t>Остале оперативне процедуре на мушком гениталном систему и малигнитет</t>
  </si>
  <si>
    <t>M06B</t>
  </si>
  <si>
    <t>Остале оперативне процедуре на мушком гениталном систему , без малигнитета</t>
  </si>
  <si>
    <t>M40Z</t>
  </si>
  <si>
    <t>Цистоуретероскопија, без КК</t>
  </si>
  <si>
    <t>M60A</t>
  </si>
  <si>
    <t>Малигна болест мушког гениталног система, са врло тешким или тешким КК</t>
  </si>
  <si>
    <t>M60B</t>
  </si>
  <si>
    <t>Малигна болест мушког гениталног система, без врло тешких или тешких КК</t>
  </si>
  <si>
    <t>M61Z</t>
  </si>
  <si>
    <t>Бенигна хипертрофија простате</t>
  </si>
  <si>
    <t>M62Z</t>
  </si>
  <si>
    <t>Упала мушког гениталног система</t>
  </si>
  <si>
    <t>M63Z</t>
  </si>
  <si>
    <t>Стерилизација мушкарца</t>
  </si>
  <si>
    <t>M64Z</t>
  </si>
  <si>
    <t>Остале болести (дијагнозе) мушког гениталног система</t>
  </si>
  <si>
    <t>Болести и поремећаји женског репродуктивног система</t>
  </si>
  <si>
    <t>N01Z</t>
  </si>
  <si>
    <t>Евисцерација органа мале карлице и радикална вулвектомија</t>
  </si>
  <si>
    <t>N04A</t>
  </si>
  <si>
    <t>Хистеректомија због немалигних узрока, са врло тешким или тешким КК</t>
  </si>
  <si>
    <t>N04B</t>
  </si>
  <si>
    <t>Хистеректомија због немалигних узрока, без врло тешких или тешких КК</t>
  </si>
  <si>
    <t>N05A</t>
  </si>
  <si>
    <t>Овариектомија и сложене процедуре на јајоводу због немалигних узрока, са врло тешким или тешким КК</t>
  </si>
  <si>
    <t>N05B</t>
  </si>
  <si>
    <t>Овариектомија и сложене процедуре на јајоводу због немалигних узрока, без врло тешких или тешких КК</t>
  </si>
  <si>
    <t>N06A</t>
  </si>
  <si>
    <t>Процедуре реконструкције на женском репродуктивном систему, са врло тешким или тешким КК</t>
  </si>
  <si>
    <t>N06B</t>
  </si>
  <si>
    <t>Процедуре реконструкције на женском репродуктивном систему, без врло тешких или тешких КК</t>
  </si>
  <si>
    <t>N07Z</t>
  </si>
  <si>
    <t>Остале процедуре на материци и аднексама због немалигних узрока</t>
  </si>
  <si>
    <t>N08Z</t>
  </si>
  <si>
    <t>Ендоскопске и лапароскопске процедуре на женском репродуктивном систему</t>
  </si>
  <si>
    <t>N09Z</t>
  </si>
  <si>
    <t>Конизација, поступци на вагини, цервиксу (грлићу материце) и вулви (стидници)</t>
  </si>
  <si>
    <t>N10Z</t>
  </si>
  <si>
    <t>Дијагностичка киретажа или дијагностичка хистероскопија</t>
  </si>
  <si>
    <t>N11Z</t>
  </si>
  <si>
    <t>Остале оперативне процедуре на женском репродуктивном систему</t>
  </si>
  <si>
    <t>N12A</t>
  </si>
  <si>
    <t>Процедуре на материци и аднексама, са врло тешким или тешким КК</t>
  </si>
  <si>
    <t>N12B</t>
  </si>
  <si>
    <t>Процедуре на материци и аднексама, без врло тешких или тешких КК</t>
  </si>
  <si>
    <t>N60A</t>
  </si>
  <si>
    <t>Малигне болести женског репродуктивног система, са врло тешким КК</t>
  </si>
  <si>
    <t>N60B</t>
  </si>
  <si>
    <t>Малигне болести женског репродуктивног система, без врло тешких КК</t>
  </si>
  <si>
    <t>N61Z</t>
  </si>
  <si>
    <t>Инфекције женског репродуктивног система</t>
  </si>
  <si>
    <t>N62Z</t>
  </si>
  <si>
    <t>Менструални и други поремећаји женског репродуктивног система</t>
  </si>
  <si>
    <t>Трудноћа, порођај и пуерперијум</t>
  </si>
  <si>
    <t>O01A</t>
  </si>
  <si>
    <t>Порођај царским резом, са врло тешким или тешким КК</t>
  </si>
  <si>
    <t>O01B</t>
  </si>
  <si>
    <t>Порођај царским резом, без врло тешких или тешких КК</t>
  </si>
  <si>
    <t>O02A</t>
  </si>
  <si>
    <t>Вагинални порођај са оперативним процедурама, са врло тешким или тешким КК</t>
  </si>
  <si>
    <t>O02B</t>
  </si>
  <si>
    <t>Вагинални порођај са оперативним процедурама, без врло тешких или тешких КК</t>
  </si>
  <si>
    <t>O03A</t>
  </si>
  <si>
    <t>Ектопична трудноћа, са врло тешким КК</t>
  </si>
  <si>
    <t>O03B</t>
  </si>
  <si>
    <t>Ектопична трудноћа, без врло тешких КК</t>
  </si>
  <si>
    <t>O04A</t>
  </si>
  <si>
    <t>Оперативни поступак у постпарталном периоду или после побачаја, са врло тешким или тешким КК</t>
  </si>
  <si>
    <t>O04B</t>
  </si>
  <si>
    <t>Оперативни поступак у постпарталном периоду или после побачаја, без врло тешких или тешких КК</t>
  </si>
  <si>
    <t>O05Z</t>
  </si>
  <si>
    <t>Побачај и оперативне процедуре</t>
  </si>
  <si>
    <t>O60Z</t>
  </si>
  <si>
    <t>Вагинални порођај</t>
  </si>
  <si>
    <t>O61Z</t>
  </si>
  <si>
    <t>Постпартални период и период после побачаја без оперативних поступака</t>
  </si>
  <si>
    <t>O63Z</t>
  </si>
  <si>
    <t>Побачај без оперативних процедура</t>
  </si>
  <si>
    <t>O64Z</t>
  </si>
  <si>
    <t>Лажни трудови</t>
  </si>
  <si>
    <t>O66Z</t>
  </si>
  <si>
    <t>Пренатални или други акушерски пријем</t>
  </si>
  <si>
    <t>Новорођенчад</t>
  </si>
  <si>
    <t>P01Z</t>
  </si>
  <si>
    <t>Новорођенче, смртни исход или премештај у другу болницу, &lt; 5 дана и значајни оперативни поступци</t>
  </si>
  <si>
    <t>P02Z</t>
  </si>
  <si>
    <t>Кардиоторакални или васкуларни поремећај новорођенчета</t>
  </si>
  <si>
    <t>P03Z</t>
  </si>
  <si>
    <t>Новорођенче, тежина на пријему 1000 - 1499 грама, са значајним оперативним поступком</t>
  </si>
  <si>
    <t>P04Z</t>
  </si>
  <si>
    <t>Новорођенче, тежина на пријему  1500 -1999 грама, са значајним оперативним поступком</t>
  </si>
  <si>
    <t>P05Z</t>
  </si>
  <si>
    <t>Новорођенче, тежина на пријему  2000 -2499 грама, са значајним оперативним поступком</t>
  </si>
  <si>
    <t>P06A</t>
  </si>
  <si>
    <t>Новорођенче, тежина на пријему  &gt; 2499 грама, са значајним оперативним поступком, са вишеструким великим тешкоћама</t>
  </si>
  <si>
    <t>P06B</t>
  </si>
  <si>
    <t>Новорођенче, тежина на пријему &gt; 2499 грама, са значајним оперативним поступком, без вишеструких великих тешкоћа</t>
  </si>
  <si>
    <t>P60A</t>
  </si>
  <si>
    <t>Новорођенче, смртни исход или премештај у другу болницу за акутно болничко лечењ,е &lt; 5 дана од порођаја без значајних оперативних поступака</t>
  </si>
  <si>
    <t>P60B</t>
  </si>
  <si>
    <t>Новорођенче, смртни исход или премештај у другу болницу, &lt; 5 дана од поновног пријема без значајних оперативних поступака</t>
  </si>
  <si>
    <t>P61Z</t>
  </si>
  <si>
    <t>Новорођенче, тежина на пријему &lt; 750 грама</t>
  </si>
  <si>
    <t>P62Z</t>
  </si>
  <si>
    <t>Новорођенче, тежина на пријему 750 - 999 грама</t>
  </si>
  <si>
    <t>P63Z</t>
  </si>
  <si>
    <t>Новорођенче, тежина на пријему 1000-1249 грама, без значајних оперативних поступака</t>
  </si>
  <si>
    <t>P64Z</t>
  </si>
  <si>
    <t>Новорођенче, тежина на пријему 1250-1499 грама, без значајних оперативних поступака</t>
  </si>
  <si>
    <t>P65A</t>
  </si>
  <si>
    <t>Новорођенче, тежина на пријему 1500 -1999 грама, без значајних оперативних поступака, са вишеструким великим тешкоћама</t>
  </si>
  <si>
    <t>P65B</t>
  </si>
  <si>
    <t>Новорођенче, тежина на пријему 1500 -1999 грама, без значајних оперативних поступака са великим тешкоћама</t>
  </si>
  <si>
    <t>P65C</t>
  </si>
  <si>
    <t>Новорођенче, тежина на пријему 1500 -1999 грама, без значајних оперативних поступака са осталим тешкоћама</t>
  </si>
  <si>
    <t>P65D</t>
  </si>
  <si>
    <t>Новорођенче, тежина на пријему 1500 -1999 грама, без значајних оперативних поступака без тешкоћа</t>
  </si>
  <si>
    <t>P66A</t>
  </si>
  <si>
    <t>Новорођенче, тежина на пријему 2000 -2499 грама, без значајних оперативних поступака са вишеструким великим тешкоћама</t>
  </si>
  <si>
    <t>P66B</t>
  </si>
  <si>
    <t>Новорођенче, тежина на пријему 2000 -2499 грама, без значајних оперативних поступака са великим тешкоћама</t>
  </si>
  <si>
    <t>P66C</t>
  </si>
  <si>
    <t>Новорођенче, тежина на пријему 2000 -2499 грама, без значајних оперативних поступака са осталим тешкоћама</t>
  </si>
  <si>
    <t>P66D</t>
  </si>
  <si>
    <t>Новорођенче, тежина на пријему 2000 -2499 грама, без значајних оперативних поступака без тешкоћа</t>
  </si>
  <si>
    <t>P67A</t>
  </si>
  <si>
    <t>Новорођенче, тежина на пријему &gt; 2499 грама, без значајних оперативних поступака са вишеструким великим тешкоћама</t>
  </si>
  <si>
    <t>P67B</t>
  </si>
  <si>
    <t>Новорођенче, тежина на пријему &gt; 2499 грама, без значајних оперативних поступака са великим тешкоћама</t>
  </si>
  <si>
    <t>P67C</t>
  </si>
  <si>
    <t>Новорођенче, тежина на пријему &gt; 2499 грама, без значајних оперативних поступака са осталим тешкоћама</t>
  </si>
  <si>
    <t>P67D</t>
  </si>
  <si>
    <t>Новорођенче, тежина на пријему &gt; 2499 грама, без значајних оперативних поступака без тешкоћа</t>
  </si>
  <si>
    <t>Болести и поремећаји крви и крвотворних органа и имунолошки поремећаји</t>
  </si>
  <si>
    <t>Q01Z</t>
  </si>
  <si>
    <t>Спленектомија</t>
  </si>
  <si>
    <t>Q02A</t>
  </si>
  <si>
    <t>Остале оперативне процедуре због болести крви и крвотворних органа, са врло тешким или тешким КК</t>
  </si>
  <si>
    <t>Q02B</t>
  </si>
  <si>
    <t>Остале оперативне процедуре због болести крви и крвотворних органа, без врло тешких или тешких КК</t>
  </si>
  <si>
    <t>Q60A</t>
  </si>
  <si>
    <t>Поремећаји имунитета и ретикулоендотелног система, са врло тешким или тешким КК</t>
  </si>
  <si>
    <t>Q60B</t>
  </si>
  <si>
    <t>Поремећаји имунитета и ретикулоендотелног система, без врло тешких или тешких КК и малигнитет</t>
  </si>
  <si>
    <t>Q60C</t>
  </si>
  <si>
    <t>Поремећаји имунитета и ретикулоендотелног система, без врло тешких или тешких КК без малигнитета</t>
  </si>
  <si>
    <t>Q61A</t>
  </si>
  <si>
    <t>Поремећаји еритроцита, са врло тешким или тешким КК</t>
  </si>
  <si>
    <t>Q61B</t>
  </si>
  <si>
    <t>Поремећаји еритроцита, без врло тешких или тешких КК</t>
  </si>
  <si>
    <t>Q62Z</t>
  </si>
  <si>
    <t>Поремећаји коагулације крви</t>
  </si>
  <si>
    <t>Неопластични поремећаји (хематолошки и солидни тумори)</t>
  </si>
  <si>
    <t>R01A</t>
  </si>
  <si>
    <t>Лимфом и леукемија са великим оперативним поступцима и са врло тешким или тешким КК</t>
  </si>
  <si>
    <t>R01B</t>
  </si>
  <si>
    <t>Лимфом и леукемија са великим оперативним поступцима, без врло тешких или тешких КК</t>
  </si>
  <si>
    <t>R02A</t>
  </si>
  <si>
    <t>Остали неопластични поремећаји са великим оперативним процедурама, са врло тешким КК</t>
  </si>
  <si>
    <t>R02B</t>
  </si>
  <si>
    <t xml:space="preserve">Остали неопластични поремећаји са великим оперативним процедурама, са тешким или умереним КК </t>
  </si>
  <si>
    <t>R02C</t>
  </si>
  <si>
    <t>Остали неопластични поремећаји са великим оперативним процедурама, без КК</t>
  </si>
  <si>
    <t>R03A</t>
  </si>
  <si>
    <t>Лимфом и леукемија са осталим оперативним процедурама, са врло тешким или тешким КК</t>
  </si>
  <si>
    <t>R03B</t>
  </si>
  <si>
    <t>Лимфом и леукемија са осталим оперативним процедурама, без врло тешких или тешких КК</t>
  </si>
  <si>
    <t>R04A</t>
  </si>
  <si>
    <t>Остали неопластични поремећаји са осталим оперативним процедурама са врло тешким или тешким КК</t>
  </si>
  <si>
    <t>R04B</t>
  </si>
  <si>
    <t>Остали неопластични поремећаји са осталим оперативним процедурама без врло тешких или тешких КК</t>
  </si>
  <si>
    <t>R60A</t>
  </si>
  <si>
    <t>Акутна леукемија, са врло тешким КК</t>
  </si>
  <si>
    <t>R60B</t>
  </si>
  <si>
    <t>Акутна леукемија, без врло тешких КК</t>
  </si>
  <si>
    <t>R61A</t>
  </si>
  <si>
    <t>Лимфом и неакутна леукемија, са врло тешким КК</t>
  </si>
  <si>
    <t>R61B</t>
  </si>
  <si>
    <t>Лимфом и неакутна леукемија, без врло тешких КК</t>
  </si>
  <si>
    <t>R61C</t>
  </si>
  <si>
    <t>Лимфом или неакутна леукемија, дневна болница</t>
  </si>
  <si>
    <t>R62A</t>
  </si>
  <si>
    <t>Остали неопластични поремећаји са КК</t>
  </si>
  <si>
    <t>R62B</t>
  </si>
  <si>
    <t>Остали неопластични поремећаји без КК</t>
  </si>
  <si>
    <t>R63Z</t>
  </si>
  <si>
    <t>Хемотерапија</t>
  </si>
  <si>
    <t>R64Z</t>
  </si>
  <si>
    <t>Радиотерапија</t>
  </si>
  <si>
    <t>Инфективне и паразитске болести</t>
  </si>
  <si>
    <t>S60Z</t>
  </si>
  <si>
    <t>ХИВ, дневна болница</t>
  </si>
  <si>
    <t>S65A</t>
  </si>
  <si>
    <t>Болести повезане са ХИВ-ом, са врло тешким КК</t>
  </si>
  <si>
    <t>S65B</t>
  </si>
  <si>
    <t>Болести повезане са ХИВ-ом, са тешким КК</t>
  </si>
  <si>
    <t>S65C</t>
  </si>
  <si>
    <t>Болести повезане са ХИВ-ом, без врло тешких или тешких КК</t>
  </si>
  <si>
    <t>T01A</t>
  </si>
  <si>
    <t>Оперативни поступци због инфективних и паразитарних болести, са врло тешким КК</t>
  </si>
  <si>
    <t>T01B</t>
  </si>
  <si>
    <t>Оперативни поступци због инфективних и паразитарних болести, са тешким или умереним КК</t>
  </si>
  <si>
    <t>T01C</t>
  </si>
  <si>
    <t>Оперативни поступци због инфективних и паразитарних болести, без КК</t>
  </si>
  <si>
    <t>T40Z</t>
  </si>
  <si>
    <t>Инфективне или паразитске болести са вентилаторном подршком</t>
  </si>
  <si>
    <t>T60A</t>
  </si>
  <si>
    <t>Септикемија, са врло тешким или тешким КК</t>
  </si>
  <si>
    <t>T60B</t>
  </si>
  <si>
    <t>Септикемија без врло тешких или тешких КК</t>
  </si>
  <si>
    <t>T61A</t>
  </si>
  <si>
    <t>Постоперативне и посттрауматске инфекције, старост &gt; 54 године или са врло тешким или тешким КК</t>
  </si>
  <si>
    <t>T61B</t>
  </si>
  <si>
    <t>Постоперативне и посттрауматске инфекције, старост &lt; 55година или без врло тешких или тешких КК</t>
  </si>
  <si>
    <t>T62A</t>
  </si>
  <si>
    <t>Повишена температура непознатог порекла са КК</t>
  </si>
  <si>
    <t>T62B</t>
  </si>
  <si>
    <t>Повишена температура непознатог порекла без КК</t>
  </si>
  <si>
    <t>T63Z</t>
  </si>
  <si>
    <t>Вирусна инфекција</t>
  </si>
  <si>
    <t>T64A</t>
  </si>
  <si>
    <t>Остале инфективне и паразитарне болести, са врло тешким КК</t>
  </si>
  <si>
    <t>T64B</t>
  </si>
  <si>
    <t>Остале инфективне и паразитарне болести, са тешким или умереним КК</t>
  </si>
  <si>
    <t>T64C</t>
  </si>
  <si>
    <t>Остале инфективне и паразитарне болестии, без КК</t>
  </si>
  <si>
    <t>Металне болести и поремећаји</t>
  </si>
  <si>
    <t>U40Z</t>
  </si>
  <si>
    <t>Лечење менталног здравља, истог дана и примена електроконвулзивне терапије</t>
  </si>
  <si>
    <t>U60Z</t>
  </si>
  <si>
    <t>Лечење менталног здравља, истог дана, без примене електроконвулзивне терапије</t>
  </si>
  <si>
    <t>U61Z</t>
  </si>
  <si>
    <t>Схизофрени поремећаји</t>
  </si>
  <si>
    <t>U62A</t>
  </si>
  <si>
    <t>Параноја и акутни психотични поремећаји, са врло тешким или тешким КК или присилно лечење</t>
  </si>
  <si>
    <t>U62B</t>
  </si>
  <si>
    <t>Параноја и акутни психотични поремећаји, без врло тешких или тешких КК, без присилног лечења</t>
  </si>
  <si>
    <t>U63Z</t>
  </si>
  <si>
    <t>Велики афективни поремећаји</t>
  </si>
  <si>
    <t>U64Z</t>
  </si>
  <si>
    <t>Остали афективни и соматоформни поремећаји</t>
  </si>
  <si>
    <t>U65Z</t>
  </si>
  <si>
    <t>Анксиозни поремећаји</t>
  </si>
  <si>
    <t>U66Z</t>
  </si>
  <si>
    <t>Поремећаји исхране и опсесивно-компулзивни поремећаји</t>
  </si>
  <si>
    <t>U67Z</t>
  </si>
  <si>
    <t>Поремећаји личности и акутне реакције</t>
  </si>
  <si>
    <t>U68Z</t>
  </si>
  <si>
    <t>Ментални поремећаји у дечијем добу</t>
  </si>
  <si>
    <t>Коришћење алкохола/дроге и органски ментални поремећаји узроковани коришћењем алкохола/дроге</t>
  </si>
  <si>
    <t>V60Z</t>
  </si>
  <si>
    <t>Интоксикација алкохолом и апстиненцијални синдром</t>
  </si>
  <si>
    <t>V61Z</t>
  </si>
  <si>
    <t>Интоксикација дрогама и апстиненцијални синдром</t>
  </si>
  <si>
    <t>V62A</t>
  </si>
  <si>
    <t xml:space="preserve">Поремећаји узроковани злоупотребом алкохола и зависност од алкохола </t>
  </si>
  <si>
    <t>V62B</t>
  </si>
  <si>
    <t>Поремећаји узроковани злоупотребом алкохола и зависност од алкохола, истог дана</t>
  </si>
  <si>
    <t>V63Z</t>
  </si>
  <si>
    <t>Поремећаји узроковани злоупотребом опијата и зависност од опијата</t>
  </si>
  <si>
    <t>V64Z</t>
  </si>
  <si>
    <t>Поремећаји узроковани злоупотребом осталих дрога (лекова) и зависност од истих</t>
  </si>
  <si>
    <t>Повреде, тровања и токсични ефекти лекова</t>
  </si>
  <si>
    <t>W01Z</t>
  </si>
  <si>
    <t>Процедуре вентилације и краниотомије због вишеструке значајне трауме</t>
  </si>
  <si>
    <t>W02A</t>
  </si>
  <si>
    <t>Процедуре на куку, бутној кости и екстремитетима због значајне вишеструке трауме, са имплантацијом, са врло тешким или тешким КК</t>
  </si>
  <si>
    <t>W02B</t>
  </si>
  <si>
    <t>Процедуре на куку, бутној кости и екстремитетима због значајне вишеструке трауме, са имплантацијом, без врло тешких или тешких КК</t>
  </si>
  <si>
    <t>W03Z</t>
  </si>
  <si>
    <t>Абдоминалне процедуре због вишеструке значајне трауме</t>
  </si>
  <si>
    <t>W04A</t>
  </si>
  <si>
    <t>Остале процедуре због вишеструке значајне трауме, са врло тешким или тешким КК</t>
  </si>
  <si>
    <t>W04B</t>
  </si>
  <si>
    <t>Остале процедуре због вишеструке значајне трауме, без врло тешких или тешких КК</t>
  </si>
  <si>
    <t>W60Z</t>
  </si>
  <si>
    <t>Вишеструка траума, смртни исход или премештај у другу болницу, &lt; 5 дана</t>
  </si>
  <si>
    <t>W61A</t>
  </si>
  <si>
    <t>Вишеструка траума, без значајних процедура, са врло тешким или тешким КК</t>
  </si>
  <si>
    <t>W61B</t>
  </si>
  <si>
    <t>Вишеструка траума, без значајних процедура, без врло тешких или тешких КК</t>
  </si>
  <si>
    <t>X02A</t>
  </si>
  <si>
    <t>Микроваскуларни пренос ткива или режња коже због повреде шаке, са врло тешким или тешким КК</t>
  </si>
  <si>
    <t>X02B</t>
  </si>
  <si>
    <t>Режањ коже због повреде шаке, без врло тешких или тешких КК</t>
  </si>
  <si>
    <t>X04A</t>
  </si>
  <si>
    <t>Остале процедуре због повреде доњих екстрмитета, са врло тешким или тешким КК</t>
  </si>
  <si>
    <t>X04B</t>
  </si>
  <si>
    <t>Остале процедуре због повреде доњих екстрмитета, без врло тешких или тешких КК</t>
  </si>
  <si>
    <t>X05A</t>
  </si>
  <si>
    <t>Остале процедуре због повреда на шаци, са КК</t>
  </si>
  <si>
    <t>X05B</t>
  </si>
  <si>
    <t>Остале процедуре због повреда на шаци, без КК</t>
  </si>
  <si>
    <t>X06A</t>
  </si>
  <si>
    <t>Остале процедуре због других повреда, са врло тешким или тешким КК</t>
  </si>
  <si>
    <t>X06B</t>
  </si>
  <si>
    <t>Остале процедуре због других повреда, без врло тешких или тешких КК</t>
  </si>
  <si>
    <t>X07A</t>
  </si>
  <si>
    <t>Режањ коже код повреда шаке, са микроваскуларним преносом ткива или са врло тешким или тешким КК</t>
  </si>
  <si>
    <t>X07B</t>
  </si>
  <si>
    <t>Режањ коже код повреда шаке, без микроваскуларног преноса ткива, без врло тешких или тешких КК</t>
  </si>
  <si>
    <t>X40Z</t>
  </si>
  <si>
    <t>Повреде, тровања и токсични ефекти лекова са вентилаторном подршком</t>
  </si>
  <si>
    <t>X60A</t>
  </si>
  <si>
    <t>Повреде, са врло тешким или тешким КК</t>
  </si>
  <si>
    <t>X60B</t>
  </si>
  <si>
    <t>Повреде, без врло тешких или тешких КК</t>
  </si>
  <si>
    <t>X61Z</t>
  </si>
  <si>
    <t>Алергијске реакције</t>
  </si>
  <si>
    <t>X62A</t>
  </si>
  <si>
    <t>Тровање/токсични ефекат лекова, са врло тешким или тешким КК</t>
  </si>
  <si>
    <t>X62B</t>
  </si>
  <si>
    <t>Тровање/токсични ефекат лекова, без врло тешких или тешких КК</t>
  </si>
  <si>
    <t>X63A</t>
  </si>
  <si>
    <t>Последице лечења, са врло тешким или тешким КК</t>
  </si>
  <si>
    <t>X63B</t>
  </si>
  <si>
    <t>Последице лечења, без врло тешких или тешких КК</t>
  </si>
  <si>
    <t>X64A</t>
  </si>
  <si>
    <t>Остале повреде, тровања и токсични ефекти, са врло тешким или тешким КК</t>
  </si>
  <si>
    <t>X64B</t>
  </si>
  <si>
    <t>Остале повреде, тровања и токсични ефекти, без врло тешких или тешких КК</t>
  </si>
  <si>
    <t>Опекотине</t>
  </si>
  <si>
    <t>Y01Z</t>
  </si>
  <si>
    <t>Тешке опекотине високог степена</t>
  </si>
  <si>
    <t>Y02A</t>
  </si>
  <si>
    <t>Остале опекотине и употреба режња коже, са КК</t>
  </si>
  <si>
    <t>Y02B</t>
  </si>
  <si>
    <t>Остале опекотине и употреба режња коже, без КК</t>
  </si>
  <si>
    <t>Y03Z</t>
  </si>
  <si>
    <t>Остале оперативне процедуре због других опекотина</t>
  </si>
  <si>
    <t>Y60Z</t>
  </si>
  <si>
    <t>Опекотине, премештај у другу установу за акутно болничко лечење, &lt; 5 дана</t>
  </si>
  <si>
    <t>Y61Z</t>
  </si>
  <si>
    <t>Тешке опекотине</t>
  </si>
  <si>
    <t>Y62A</t>
  </si>
  <si>
    <t>Остале опекотине, са КК</t>
  </si>
  <si>
    <t>Y62B</t>
  </si>
  <si>
    <t>Остале опекотине, без КК</t>
  </si>
  <si>
    <t>Фактори који утичу на здравствено стање и остали контакти са здравственом службом</t>
  </si>
  <si>
    <t>Z01A</t>
  </si>
  <si>
    <t>Оперативни поступци и дијагнозе које се доводе у везу са осталим контактима са здравственом службом, са врло тешким или тешким КК</t>
  </si>
  <si>
    <t>Z01B</t>
  </si>
  <si>
    <t>Оперативни поступци и дијагнозе које се доводе у везу са осталим контактима са здравственом службом без врло тешких или тешких КК</t>
  </si>
  <si>
    <t>Z40Z</t>
  </si>
  <si>
    <t>Контролни преглед са ендоскопијом, дневна болница</t>
  </si>
  <si>
    <t>Z60A</t>
  </si>
  <si>
    <t>Рехабилитација, са врло тешким или тешким КК</t>
  </si>
  <si>
    <t>Z60B</t>
  </si>
  <si>
    <t>Рехабилитација, без врло тешких или тешких КК</t>
  </si>
  <si>
    <t>Z60C</t>
  </si>
  <si>
    <t>Рехабилитација, истог дана</t>
  </si>
  <si>
    <t>Z61A</t>
  </si>
  <si>
    <t xml:space="preserve">Знаци и симптоми </t>
  </si>
  <si>
    <t>Z61B</t>
  </si>
  <si>
    <t>Знаци и симптоми, дневна болница</t>
  </si>
  <si>
    <t>Z63A</t>
  </si>
  <si>
    <t>Остала накнадна нега, са врло тешким или тешким КК</t>
  </si>
  <si>
    <t>Z63B</t>
  </si>
  <si>
    <t>Остала накнадна нега, без врло тешких или тешких КК</t>
  </si>
  <si>
    <t>Z64A</t>
  </si>
  <si>
    <t>Остали фактори који утичу на здравствено стање</t>
  </si>
  <si>
    <t>Z64B</t>
  </si>
  <si>
    <t>Остали фактори који утичу на здравствено стање, истог дана</t>
  </si>
  <si>
    <t>Z65Z</t>
  </si>
  <si>
    <t>Вишеструке, остале и неспецифичне конгениталне аномалије</t>
  </si>
  <si>
    <t>Неповезане оперативне процедуре</t>
  </si>
  <si>
    <t>801A</t>
  </si>
  <si>
    <t>Оперативне процедуре неповезане са основним узроком хоспитализације, са врло тешким КК</t>
  </si>
  <si>
    <t>801B</t>
  </si>
  <si>
    <t>Оперативне процедуре неповезане са основним узроком хоспитализације, са тешким или умереним КК</t>
  </si>
  <si>
    <t>801C</t>
  </si>
  <si>
    <t>Оперативне процедуре неповезане са основним узроком хоспитализације, без КК</t>
  </si>
  <si>
    <t>Погрешни ДСГ</t>
  </si>
  <si>
    <t>960Z</t>
  </si>
  <si>
    <t>Не може се груписати</t>
  </si>
  <si>
    <t>961Z</t>
  </si>
  <si>
    <t>Неприхватљива главна дијагноза</t>
  </si>
  <si>
    <t>963Z</t>
  </si>
  <si>
    <t>Неонатална дијагноза која није у складу са старошћу и тежином</t>
  </si>
  <si>
    <t>Дијагностички сродне групе (ДСГ)</t>
  </si>
  <si>
    <t>3. Кардиологија и интервентна радиологија</t>
  </si>
  <si>
    <t>11. Урологија и нефрологија</t>
  </si>
  <si>
    <t>Хирургија</t>
  </si>
  <si>
    <t>Урологија</t>
  </si>
  <si>
    <t>Ортопедија и трауматологија</t>
  </si>
  <si>
    <t>Број операционих сала</t>
  </si>
  <si>
    <t>Број оперисаних у дневној болници</t>
  </si>
  <si>
    <t>Број операција у дневној болници</t>
  </si>
  <si>
    <t>Број оперисаних (хоспитализовани)</t>
  </si>
  <si>
    <t>Број операција (хоспитализовани)</t>
  </si>
  <si>
    <t>Укупан број оперисаних</t>
  </si>
  <si>
    <t>Укупан број операција</t>
  </si>
  <si>
    <t>Број лица којима је уграђен материјал</t>
  </si>
  <si>
    <t>Број  лица  којима се планира уградња материјала</t>
  </si>
  <si>
    <t>Некласификоване главне дијагностичке категорије</t>
  </si>
  <si>
    <t>Лекови са посебним режимом издавања (Лекови са Ц листе)</t>
  </si>
  <si>
    <t xml:space="preserve">Број пацијената </t>
  </si>
  <si>
    <t>6,38+цена филтера</t>
  </si>
  <si>
    <t>433,74+цена филтера</t>
  </si>
  <si>
    <t>15,71+цена филтера</t>
  </si>
  <si>
    <t>13,46+цена филтера</t>
  </si>
  <si>
    <t>1.181,22+цена сета</t>
  </si>
  <si>
    <t>5.140,75+цена сета</t>
  </si>
  <si>
    <t>Остале услуге</t>
  </si>
  <si>
    <t>Стационарни</t>
  </si>
  <si>
    <t>Амбулантни</t>
  </si>
  <si>
    <t>Здравствене услуге</t>
  </si>
  <si>
    <t>Дијагностичке процедуре са снимањем</t>
  </si>
  <si>
    <t>Број услуга пружених амбулантним осигураним лицима</t>
  </si>
  <si>
    <t>Број услуга пружених стационарним  осигураним лицима</t>
  </si>
  <si>
    <t>Укупан број  услуга пружених осигураним лицима</t>
  </si>
  <si>
    <t>Лабораторијска дијагностика</t>
  </si>
  <si>
    <t>Специјалистички прегледи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</si>
  <si>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</si>
  <si>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</si>
  <si>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</si>
  <si>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</si>
  <si>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</si>
  <si>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</si>
  <si>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</si>
  <si>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</si>
  <si>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</si>
  <si>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</si>
  <si>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</si>
  <si>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</si>
  <si>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</si>
  <si>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</si>
  <si>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</si>
  <si>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</si>
  <si>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</si>
  <si>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</si>
  <si>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</si>
  <si>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</si>
  <si>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РБ</t>
  </si>
  <si>
    <t>Назив Табеле</t>
  </si>
  <si>
    <t xml:space="preserve">Табела 1. </t>
  </si>
  <si>
    <t xml:space="preserve">Табела 2. </t>
  </si>
  <si>
    <t xml:space="preserve">Табела 3. </t>
  </si>
  <si>
    <t xml:space="preserve">Табела 4. </t>
  </si>
  <si>
    <t xml:space="preserve">Табела 5. </t>
  </si>
  <si>
    <t xml:space="preserve">Табела 6. </t>
  </si>
  <si>
    <t xml:space="preserve">Табела 7. </t>
  </si>
  <si>
    <t xml:space="preserve">Табела 8. </t>
  </si>
  <si>
    <t>Табела 9.</t>
  </si>
  <si>
    <t xml:space="preserve">Табела 10. </t>
  </si>
  <si>
    <t xml:space="preserve">Табела 11. </t>
  </si>
  <si>
    <t>Табела 12.</t>
  </si>
  <si>
    <t>Табела 13.</t>
  </si>
  <si>
    <t xml:space="preserve">Табела 14. </t>
  </si>
  <si>
    <t>Табела 15.</t>
  </si>
  <si>
    <t>Табела 16.</t>
  </si>
  <si>
    <t>Табела 17.</t>
  </si>
  <si>
    <t>Табела 18.</t>
  </si>
  <si>
    <t>Табела 19.</t>
  </si>
  <si>
    <t>Табела 20.</t>
  </si>
  <si>
    <t>Табела 21.</t>
  </si>
  <si>
    <t>Број исписаних болесника 2019.</t>
  </si>
  <si>
    <t>Број бо  дана 2019.</t>
  </si>
  <si>
    <t>Просечна дневна заузетост постеља у 2019. (%)</t>
  </si>
  <si>
    <t>Извршено у 2019.</t>
  </si>
  <si>
    <t xml:space="preserve">Укупан број пацијената на листи чекања на дан 31.12.2019. </t>
  </si>
  <si>
    <t>Број пацијената са листе чекања којима је урађена  процедура/интервенција 2019.</t>
  </si>
  <si>
    <t>Укупан број свих пацијената којима је урађена интервенција/процедура у ЗУ 2019.</t>
  </si>
  <si>
    <t>Број нових пацијената на листи чекања у 2019.</t>
  </si>
  <si>
    <t>Просечна дужина чекања у данима 2019.</t>
  </si>
  <si>
    <t> 2305401</t>
  </si>
  <si>
    <t> 2305601</t>
  </si>
  <si>
    <t>Еритроцити</t>
  </si>
  <si>
    <t> 2305602</t>
  </si>
  <si>
    <t>Еритроцити у адитивној солуцији</t>
  </si>
  <si>
    <t> 2305101</t>
  </si>
  <si>
    <t>Тромбоцити концентрат</t>
  </si>
  <si>
    <t> 2305201</t>
  </si>
  <si>
    <t>Свежа замрзнута плазма</t>
  </si>
  <si>
    <t> 2305202</t>
  </si>
  <si>
    <t> 2305203</t>
  </si>
  <si>
    <t>Плазма без криопреципитата</t>
  </si>
  <si>
    <t> 2305901</t>
  </si>
  <si>
    <t>Аутолога крв (пре оперативно прикупљање)</t>
  </si>
  <si>
    <t>Цена у динарима</t>
  </si>
  <si>
    <t>јединица крви</t>
  </si>
  <si>
    <t>Цене за обраду крви и компоненти крви (Прилог 1.) према Правилнику о утврђивању цена за обраду крви и компонената крви намењених за трансфузију: ("Службени гласник РС", број 18/2019)</t>
  </si>
  <si>
    <t>Цене за обраду крви и компоненти крви (Прилог 1.) према Правилнику о утврђивању цена и накнада за обраду крви и компоненти крви намењених за трансфузију ("Службени гласник РС", бр. 47/2013 и 34/2014)</t>
  </si>
  <si>
    <t>Накнаде за обраду крви и компоненти крви (Прилог 2.) према Правилнику о утврђивању цена и накнада за обраду крви и компоненти крви намењених за трансфузију ("Службени гласник РС", бр. 47/2013 и 34/2014)</t>
  </si>
  <si>
    <t>Збирна табела врсте здравствених услуга које се пружају у здравственој установи</t>
  </si>
  <si>
    <t>Табела 22.</t>
  </si>
  <si>
    <t>22.</t>
  </si>
  <si>
    <t>Укупан број запослених (на одређено и неодређено време) који се финансирају из средстава РФЗО</t>
  </si>
  <si>
    <t>Број запослених на неодређено време који се финансирају из средстава РФЗО</t>
  </si>
  <si>
    <t>Укупан број запослених на одређено време који се финансирају из средстава РФЗО</t>
  </si>
  <si>
    <t>Број запослених на одређено време због повећаног обима посла</t>
  </si>
  <si>
    <t>Број запослених на одређено време због замене одсутних запослених</t>
  </si>
  <si>
    <t>ЗА 2021. ГОДИНУ</t>
  </si>
  <si>
    <t>01.01.2021.</t>
  </si>
  <si>
    <t>План за 2021.</t>
  </si>
  <si>
    <t>Планиран укупан број процедура за које се воде листе чекања за 2021.</t>
  </si>
  <si>
    <t>Планиран број процедура за пацијенте који су на листи чекања за 2021.</t>
  </si>
  <si>
    <t>Служба за интерну медицину</t>
  </si>
  <si>
    <t>Одељење за пнеумофтизиологију</t>
  </si>
  <si>
    <t>Служба за хирургију</t>
  </si>
  <si>
    <t>Одељење за ортопедску хирургију и трауматологију</t>
  </si>
  <si>
    <t>Одсек за урологију</t>
  </si>
  <si>
    <t>Одељење за оториноларингологију</t>
  </si>
  <si>
    <t>Кабинет за офталмологију</t>
  </si>
  <si>
    <t>Служба за педијатрију</t>
  </si>
  <si>
    <t>Служба за гинекологију и акушерство</t>
  </si>
  <si>
    <t>Одељење за неонатологију</t>
  </si>
  <si>
    <t>Служба за психијатрију</t>
  </si>
  <si>
    <t>Одељење за неурологију</t>
  </si>
  <si>
    <t>Одељење за продужено лечење и негу</t>
  </si>
  <si>
    <t>Дневна болница за терапијски третман у онкологији</t>
  </si>
  <si>
    <t>Хируршка дневна болница</t>
  </si>
  <si>
    <t>Служба за правне и економско финансиојске послове</t>
  </si>
  <si>
    <t>Служба за техничке и друге сличне послове</t>
  </si>
  <si>
    <t>08923507</t>
  </si>
  <si>
    <t>ОПШТА БОЛНИЦА СЕНТА</t>
  </si>
  <si>
    <t>0002</t>
  </si>
  <si>
    <t xml:space="preserve">Служба за интерну </t>
  </si>
  <si>
    <t>медицину</t>
  </si>
  <si>
    <t>0008</t>
  </si>
  <si>
    <t>Одељење за</t>
  </si>
  <si>
    <t xml:space="preserve"> пнеумофтизиологију</t>
  </si>
  <si>
    <t>0009</t>
  </si>
  <si>
    <t>0010</t>
  </si>
  <si>
    <t xml:space="preserve">Одељење за ортопедску </t>
  </si>
  <si>
    <t xml:space="preserve">хирургију  </t>
  </si>
  <si>
    <t>и трауматологију</t>
  </si>
  <si>
    <t>0011</t>
  </si>
  <si>
    <t>0014</t>
  </si>
  <si>
    <t xml:space="preserve">Одељење за </t>
  </si>
  <si>
    <t>оториноларингологију</t>
  </si>
  <si>
    <t>0017</t>
  </si>
  <si>
    <t>Одељење за педијатрију</t>
  </si>
  <si>
    <t>0019</t>
  </si>
  <si>
    <t>Служба за гинекологију и</t>
  </si>
  <si>
    <t>акушерство</t>
  </si>
  <si>
    <t>0022</t>
  </si>
  <si>
    <t>Одељење зa психијатрију</t>
  </si>
  <si>
    <t>0023</t>
  </si>
  <si>
    <t>0025</t>
  </si>
  <si>
    <t xml:space="preserve">Служба за продужено </t>
  </si>
  <si>
    <t>лечење</t>
  </si>
  <si>
    <t>ПЕДИЈАТРИЈА</t>
  </si>
  <si>
    <t>ОРЛ</t>
  </si>
  <si>
    <t>ХЕМАТОЛОГИЈА</t>
  </si>
  <si>
    <t>ОНКОЛОГИЈА</t>
  </si>
  <si>
    <t>БОЛЕСТИ ДИГЕСТИВНОГ ТРАКТА</t>
  </si>
  <si>
    <t>СЛУЖБА ЗА ХИРУРГИЈУ</t>
  </si>
  <si>
    <t>ОРТОПЕДИЈА</t>
  </si>
  <si>
    <t>УРОЛОГИЈА</t>
  </si>
  <si>
    <t>ГИНЕКОЛОГИЈА</t>
  </si>
  <si>
    <t>ПСИХИЈАТРИЈА</t>
  </si>
  <si>
    <t>ИНТЕРНО</t>
  </si>
  <si>
    <t>000001</t>
  </si>
  <si>
    <t>СПЕЦИЈАЛИСТИЧКИ ПРЕГЛЕД</t>
  </si>
  <si>
    <t>000002</t>
  </si>
  <si>
    <t>КОНТРОЛНИ СПЕЦ.ПРЕГЛЕД</t>
  </si>
  <si>
    <t>32171-00</t>
  </si>
  <si>
    <t>аноректални преглед</t>
  </si>
  <si>
    <t>92001-00</t>
  </si>
  <si>
    <t xml:space="preserve">Opšti fizikalni pregled </t>
  </si>
  <si>
    <t>ОПШТА ХИРУРГИЈА</t>
  </si>
  <si>
    <t>35500-00</t>
  </si>
  <si>
    <t>Ginekološki pregled</t>
  </si>
  <si>
    <t>U9200101</t>
  </si>
  <si>
    <t>Pregled novorođenčeta</t>
  </si>
  <si>
    <t>ОЧНО</t>
  </si>
  <si>
    <t>42503-00</t>
  </si>
  <si>
    <t>OFTALMOLOŠKI PREGLED</t>
  </si>
  <si>
    <t>ПУЛМОЛОГИЈА</t>
  </si>
  <si>
    <t>920001-00</t>
  </si>
  <si>
    <t>општи физикални преглед</t>
  </si>
  <si>
    <t>НЕУРОЛОГИЈА</t>
  </si>
  <si>
    <t>КОНТР. СПЕЦ.ПРЕГЛЕД</t>
  </si>
  <si>
    <t>090061</t>
  </si>
  <si>
    <t>SPEC.PREGLED PSIHIJATRA</t>
  </si>
  <si>
    <t>СПЕЦ. ПРЕГЛЕД</t>
  </si>
  <si>
    <t>РЕХАБИЛИТАЦИЈА</t>
  </si>
  <si>
    <t>600001</t>
  </si>
  <si>
    <t>СПЕЦ.ПРЕГЛЕД ФИЗИЈАТРА</t>
  </si>
  <si>
    <t>600002</t>
  </si>
  <si>
    <t>КОНТР. ПРЕГЛЕД ФИЗИЈАТРА</t>
  </si>
  <si>
    <t>ПЛАН РАДА ЗА 2021.ГОДИНУ</t>
  </si>
  <si>
    <t>57506-00</t>
  </si>
  <si>
    <t>Radiografsko snimanje humerusa</t>
  </si>
  <si>
    <t>57506-01</t>
  </si>
  <si>
    <t>Radiografsko snimanje lakta</t>
  </si>
  <si>
    <t>57506-02</t>
  </si>
  <si>
    <t>Radiografsko snimanje podlaktice</t>
  </si>
  <si>
    <t>57506-03</t>
  </si>
  <si>
    <t>Radiografsko snimanje ručnog zgloba</t>
  </si>
  <si>
    <t>57506-04</t>
  </si>
  <si>
    <t>Radiografsko snimanje šake</t>
  </si>
  <si>
    <t>57512-00</t>
  </si>
  <si>
    <t>Radiografsko snimanje lakta i humerusa</t>
  </si>
  <si>
    <t>57512-03</t>
  </si>
  <si>
    <t>Radiografsko snimanje šake i ručnog zgloba</t>
  </si>
  <si>
    <t>57518-00</t>
  </si>
  <si>
    <t>Radiografsko snimanje femura</t>
  </si>
  <si>
    <t>57518-01</t>
  </si>
  <si>
    <t>Radiografsko snimanje kolena</t>
  </si>
  <si>
    <t>57518-02</t>
  </si>
  <si>
    <t>Radiografsko snimanje noge</t>
  </si>
  <si>
    <t>57518-03</t>
  </si>
  <si>
    <t>Radiografsko snimanje gležnja</t>
  </si>
  <si>
    <t>57518-04</t>
  </si>
  <si>
    <t>Radiografsko snimanje stopala</t>
  </si>
  <si>
    <t>57524-01</t>
  </si>
  <si>
    <t>Radiografsko snimanje kolena i noge</t>
  </si>
  <si>
    <t>57524-02</t>
  </si>
  <si>
    <t>Radiografsko snimanje noge i gležnja</t>
  </si>
  <si>
    <t>57524-03</t>
  </si>
  <si>
    <t>Radiografsko snimanje noge, gležnja i stopala</t>
  </si>
  <si>
    <t>57524-04</t>
  </si>
  <si>
    <t>Radiografsko snimanje gležnja i stopala</t>
  </si>
  <si>
    <t>57700-00</t>
  </si>
  <si>
    <t>Radiografsko snimanje ramena ili skapule</t>
  </si>
  <si>
    <t>57706-00</t>
  </si>
  <si>
    <t>Radiografsko snimanje klavikule</t>
  </si>
  <si>
    <t>57712-00</t>
  </si>
  <si>
    <t>Radiografsko snimanje zgloba kuka</t>
  </si>
  <si>
    <t>57715-00</t>
  </si>
  <si>
    <t>Radiografsko snimanje pelvisa</t>
  </si>
  <si>
    <t>57901-00</t>
  </si>
  <si>
    <t>Radiografsko snimanje lobanje</t>
  </si>
  <si>
    <t>57903-00</t>
  </si>
  <si>
    <t>Radiografsko snimanje paranazalnog sinusa</t>
  </si>
  <si>
    <t>57912-00</t>
  </si>
  <si>
    <t>Radiografsko snimanje ostalih facijalnih kostiju</t>
  </si>
  <si>
    <t>57915-00</t>
  </si>
  <si>
    <t>Radiografsko snimanje mandibule</t>
  </si>
  <si>
    <t>57921-00</t>
  </si>
  <si>
    <t>Radiografsko snimanje nosa</t>
  </si>
  <si>
    <t>57927-00</t>
  </si>
  <si>
    <t>Radiografsko snimanje temporalnomandibularnog zgloba</t>
  </si>
  <si>
    <t>58100-00</t>
  </si>
  <si>
    <t>Radiografsko snimanje cervikalnog dela kičme</t>
  </si>
  <si>
    <t>58103-00</t>
  </si>
  <si>
    <t>Radiografsko snimanje trorakalnog dela kičme</t>
  </si>
  <si>
    <t>58106-00</t>
  </si>
  <si>
    <t>Radiografsko snimanje lumbalnosakralnog dela kičme</t>
  </si>
  <si>
    <t>58109-00</t>
  </si>
  <si>
    <t>Radiografsko snimanje sakralnokokcigealnog dela kičme</t>
  </si>
  <si>
    <t>58112-00</t>
  </si>
  <si>
    <t>Radiografsko snimanje kičme, dva područja</t>
  </si>
  <si>
    <t>58500-00</t>
  </si>
  <si>
    <t>Radiografsko snimanje grudnog koša</t>
  </si>
  <si>
    <t>58506-00</t>
  </si>
  <si>
    <t>Radiografsko snimanje grudnog koša sa fluoroskopskim skriningom</t>
  </si>
  <si>
    <t>58509-00</t>
  </si>
  <si>
    <t>Radiografsko snimanje torakalnog inleta ili traheje</t>
  </si>
  <si>
    <t>58521-00</t>
  </si>
  <si>
    <t>Radiografsko snimanje sternuma</t>
  </si>
  <si>
    <t>58521-01</t>
  </si>
  <si>
    <t>Radiografsko snimanje rebara, jednostrano</t>
  </si>
  <si>
    <t>58524-00</t>
  </si>
  <si>
    <t>Radiografsko snimanje rebara, obostrano</t>
  </si>
  <si>
    <t>58524-01</t>
  </si>
  <si>
    <t>Radiografsko snimanje sternuma i rebara, jednostrano</t>
  </si>
  <si>
    <t>58700-00</t>
  </si>
  <si>
    <t>Radiografsko snimanje urinarnog sistema</t>
  </si>
  <si>
    <t>58706-00</t>
  </si>
  <si>
    <t>Intravenska pijelografija</t>
  </si>
  <si>
    <t>58715-01</t>
  </si>
  <si>
    <t>Retrogradna pijelografija</t>
  </si>
  <si>
    <t>58900-00</t>
  </si>
  <si>
    <t>Radiografsko snimanje abdomena</t>
  </si>
  <si>
    <t>58909-00</t>
  </si>
  <si>
    <t>Radiografsko snimanje farinksa, ezofagusa, želuca ili duodenuma sa primenom pozitivnog kontrastnog sredstva</t>
  </si>
  <si>
    <t>58909-01</t>
  </si>
  <si>
    <t>Radiografsko snimanje farinksa, ezofagusa, želuca ili duodenuma sa primenom pozitivnog kontrastnog sredstva i skriningom grudnog koša</t>
  </si>
  <si>
    <t>58912-00</t>
  </si>
  <si>
    <t>Radiografsko snimanje farinksa, ezofagusa, želuca ili duodenuma sa primenom pozitivnog kontrastnog sredstva i prolazom do kolona</t>
  </si>
  <si>
    <t>58912-01</t>
  </si>
  <si>
    <t xml:space="preserve"> Radiografsko snimanje farinksa, ezofagusa, želuca ili duodenuma sa primenom pozitivnog kontrastnog sredstva i prolazom do kolona sa skriningom grudnog koša</t>
  </si>
  <si>
    <t>58915-00</t>
  </si>
  <si>
    <t>Radiografsko snimanje tankog creva sa primenom pozitivnog kontrastnog sredstva</t>
  </si>
  <si>
    <t>58921-00</t>
  </si>
  <si>
    <t xml:space="preserve">Irigografija </t>
  </si>
  <si>
    <t>Radiografsko snimanje dojke, obostrano</t>
  </si>
  <si>
    <t>59303-00</t>
  </si>
  <si>
    <t>Radiografsko snimanje dojke, jednostrano</t>
  </si>
  <si>
    <t>Рендген дијагностика (у загради уписати број апарата: 5 и број смена:3)</t>
  </si>
  <si>
    <t>55032-00</t>
  </si>
  <si>
    <t>Ultrazvučni pregled vrata</t>
  </si>
  <si>
    <t>55036-00</t>
  </si>
  <si>
    <t>Ultrazvučni pregled abdomena</t>
  </si>
  <si>
    <t>55038-00</t>
  </si>
  <si>
    <t>Ultrazvučni pregled urinarnog sistema</t>
  </si>
  <si>
    <t>55044-00</t>
  </si>
  <si>
    <t>Ultrazvučni pregled muškog pelvisa</t>
  </si>
  <si>
    <t>55048-00</t>
  </si>
  <si>
    <t>Ultrazvučni pregled skrotuma</t>
  </si>
  <si>
    <t>55070-00</t>
  </si>
  <si>
    <t>Ultrazvučni pregled dojke, unilateralan</t>
  </si>
  <si>
    <t>Ultrazvučni pregled dojke, bilateralan</t>
  </si>
  <si>
    <t>55084-00</t>
  </si>
  <si>
    <t>Ultrazvučni pregled bešike</t>
  </si>
  <si>
    <t>Ultrazvučni pregled mokraćne bešike</t>
  </si>
  <si>
    <t>55238-00</t>
  </si>
  <si>
    <t>Ultrazvučni dupleks pregled arterija ili bajpasa donjih ekstremiteta, jednostrano</t>
  </si>
  <si>
    <t>55238-01</t>
  </si>
  <si>
    <t>Ultrazvučni dupleks pregled arterija ili bajpasa donjih ekstremiteta, bilateralni</t>
  </si>
  <si>
    <t>55244-00</t>
  </si>
  <si>
    <t>Ultrazvučni dupleks pregled vena donjih ekstremiteta, jednostrano</t>
  </si>
  <si>
    <t>55244-01</t>
  </si>
  <si>
    <t>Ultrazvučni dupleks pregled vena donjih ekstremiteta, bilateralni</t>
  </si>
  <si>
    <t>55248-00</t>
  </si>
  <si>
    <t>Ultrazvučni dupleks pregled arterija ili bajpasa gornjih ekstremiteta, unilateralni</t>
  </si>
  <si>
    <t>55248-01</t>
  </si>
  <si>
    <t>Ultrazvučni dupleks pregled arterija ili bajpasa gornjih ekstremiteta, bilateralni</t>
  </si>
  <si>
    <t>55252-00</t>
  </si>
  <si>
    <t>Ultrazvučni dupleks pregled vena gornjih ekstremiteta, unilateralni</t>
  </si>
  <si>
    <t>55252-01</t>
  </si>
  <si>
    <t>Ultrazvučni dupleks pregled vena gornjih ekstremiteta, bilateralni</t>
  </si>
  <si>
    <t>55274-00</t>
  </si>
  <si>
    <t>Ultrazvučni dupleks pregled ekstrakranijalnih, karotidnih i vertebralnih krvnih sudova</t>
  </si>
  <si>
    <t>55812-00</t>
  </si>
  <si>
    <t>Ultrazvučni pregled grudnog koša ili trbušnog zida</t>
  </si>
  <si>
    <t>55812-001</t>
  </si>
  <si>
    <t>Ultrazvučni pregled grudnog koša</t>
  </si>
  <si>
    <t>55812-002</t>
  </si>
  <si>
    <t>Ultrazvučni pregled trbušnog zida</t>
  </si>
  <si>
    <t>55816-01</t>
  </si>
  <si>
    <t>Ultrazvučni pregled prepona</t>
  </si>
  <si>
    <t>55828-00</t>
  </si>
  <si>
    <t>Ultrazvučni pregled kolena</t>
  </si>
  <si>
    <t>55844-00</t>
  </si>
  <si>
    <t>Ultrazvučni pregled kože i potkožnog tkiva</t>
  </si>
  <si>
    <t>56001-00</t>
  </si>
  <si>
    <t>Kompjuterizovana tomografija mozga</t>
  </si>
  <si>
    <t>56007-00</t>
  </si>
  <si>
    <t>Kompjuterizovana tomografija mozga sa intravenskom primenom kontrastnog sredstva</t>
  </si>
  <si>
    <t>56301-00</t>
  </si>
  <si>
    <t>Kompjuterizovana tomografija grudnog koša</t>
  </si>
  <si>
    <t>56307-00</t>
  </si>
  <si>
    <t>Kompjuterizovana tomografija grudnog koša sa intravenskom primenom kontrastnog sredstva</t>
  </si>
  <si>
    <t>56307-01</t>
  </si>
  <si>
    <t>Kompjuterizovana tomografija grudnog koša i abdomena sa intravenskom primenom kontrastnog sredstva</t>
  </si>
  <si>
    <t>56401-00</t>
  </si>
  <si>
    <t>Kompjuterizovana tomografija abdomena</t>
  </si>
  <si>
    <t>56407-00</t>
  </si>
  <si>
    <t>Kompjuterizovana tomografija abdomena sa intravenskom primenom kontrastnog sredstva</t>
  </si>
  <si>
    <t>56409-00</t>
  </si>
  <si>
    <t>Kompjuterizovana tomografija karlice</t>
  </si>
  <si>
    <t>56412-00</t>
  </si>
  <si>
    <t>Kompjuterizovana tomografija karlice sa intravenskom primenom kontrastnog sredstva</t>
  </si>
  <si>
    <t>56501-00</t>
  </si>
  <si>
    <t xml:space="preserve">Kompjuterizovana tomografija abdomena i karlice </t>
  </si>
  <si>
    <t>56507-00</t>
  </si>
  <si>
    <t xml:space="preserve">Kompjuterizovana tomografija abdomena i karlice sa intravenskom primenom kontrastnog sredstva </t>
  </si>
  <si>
    <t>56619-00</t>
  </si>
  <si>
    <t>Kompjuterizovana tomografija ekstremiteta</t>
  </si>
  <si>
    <t>56220-00</t>
  </si>
  <si>
    <t>CT kičme</t>
  </si>
  <si>
    <t>56221-00</t>
  </si>
  <si>
    <t>56223-00</t>
  </si>
  <si>
    <t>ЦТ Скенер (у загради уписати број апарата: 1 и број смена: 2)</t>
  </si>
  <si>
    <t>Напомена:</t>
  </si>
  <si>
    <t xml:space="preserve"> План је сачињен на основу реализације јануар-септембар 2020.г. Рад на ЦТ апарату је започет 01.07.2019.г.</t>
  </si>
  <si>
    <t>L000018</t>
  </si>
  <si>
    <t xml:space="preserve">Uzorkovanje krvi (mikrouzorkovanje) </t>
  </si>
  <si>
    <t>L000026</t>
  </si>
  <si>
    <t xml:space="preserve">Uzorkovanje krvi (venepunkcija) </t>
  </si>
  <si>
    <t>L000042</t>
  </si>
  <si>
    <t>Prijem, kontrola kvaliteta uzorka i priprema uzorka za laboratorijska ispitivanja*</t>
  </si>
  <si>
    <t>L000075</t>
  </si>
  <si>
    <t>Acidobazni status (pH, pO2, pCO2) u krvi</t>
  </si>
  <si>
    <t>L000331</t>
  </si>
  <si>
    <t>Glukoza tolerans test (test opterećenja glukozom, GTT-oralni) - glukoza u krvi</t>
  </si>
  <si>
    <t>L000414</t>
  </si>
  <si>
    <t>Hemoglobin A1c (glikozilirani hemoglobin, HbA1c) u krvi</t>
  </si>
  <si>
    <t>L001057</t>
  </si>
  <si>
    <t xml:space="preserve">Alanin aminotransferaza (ALT) u serumu - spektrofotometrija </t>
  </si>
  <si>
    <t>L001081</t>
  </si>
  <si>
    <t xml:space="preserve">Albumin u serumu - spektrofotometrijom </t>
  </si>
  <si>
    <t>L001198</t>
  </si>
  <si>
    <t xml:space="preserve">Alfa-amilaza u serumu - spektrofotometrija </t>
  </si>
  <si>
    <t>L001255</t>
  </si>
  <si>
    <t xml:space="preserve">Alkalna fosfataza (ALP) u serumu -spektrofotometrijom </t>
  </si>
  <si>
    <t>L001651</t>
  </si>
  <si>
    <t xml:space="preserve">Aspartat aminotransferaza (AST) u serumu - spektrofotometrijom </t>
  </si>
  <si>
    <t>L001859</t>
  </si>
  <si>
    <t xml:space="preserve">Bikarbonati (ugljen-dioksid, ukupan) u serumu - jonselektivnom elektrodom (JSE) </t>
  </si>
  <si>
    <t>L001891</t>
  </si>
  <si>
    <t xml:space="preserve">Bilirubin (direktan) u serumu - spektrofotometrijom </t>
  </si>
  <si>
    <t>L001917</t>
  </si>
  <si>
    <t xml:space="preserve">Bilirubin (ukupan) u serumu - spektrofotometrijom </t>
  </si>
  <si>
    <t>L002055</t>
  </si>
  <si>
    <t xml:space="preserve">C-reaktivni protein (CRP) u serumu - imunoturbidimetrijom </t>
  </si>
  <si>
    <t>L002360</t>
  </si>
  <si>
    <t xml:space="preserve">Feritin u serumu - imunohemijski </t>
  </si>
  <si>
    <t>L002493</t>
  </si>
  <si>
    <t xml:space="preserve">Fosfor, neorganski u serumu - spektrofotometrija </t>
  </si>
  <si>
    <t>L002543</t>
  </si>
  <si>
    <t xml:space="preserve">Gama-glutamil transferaza (gama-GT) u serumu - spektrofotometrija </t>
  </si>
  <si>
    <t>L002618</t>
  </si>
  <si>
    <t xml:space="preserve">Glukoza u serumu - spektrofotometrija </t>
  </si>
  <si>
    <t>L002667</t>
  </si>
  <si>
    <t xml:space="preserve">Gvožđe u serumu </t>
  </si>
  <si>
    <t>L002766</t>
  </si>
  <si>
    <t xml:space="preserve">Hloridi u serumu - jon-selektivnom elektrodom (JSE) </t>
  </si>
  <si>
    <t>L002816</t>
  </si>
  <si>
    <t xml:space="preserve">Holesterol (ukupan) u serumu - spektrofotometrijom </t>
  </si>
  <si>
    <t>L002857</t>
  </si>
  <si>
    <t xml:space="preserve">Holesterol, HDL - u serumu - spektrofotometrija </t>
  </si>
  <si>
    <t>L002873</t>
  </si>
  <si>
    <t xml:space="preserve">Holesterol, LDL - u serumu - izračunavanjem </t>
  </si>
  <si>
    <t>L003293</t>
  </si>
  <si>
    <t xml:space="preserve">Indeks ateroskleroze (LDL-/HDL - holesterol) u serumu </t>
  </si>
  <si>
    <t>L003749</t>
  </si>
  <si>
    <t xml:space="preserve">Kalcijum u serumu - spektrofotometrijom </t>
  </si>
  <si>
    <t>L003756</t>
  </si>
  <si>
    <t xml:space="preserve">Kalcijum, jonizovani u serumu - jon-selektivnom elektrodom (JSE) </t>
  </si>
  <si>
    <t>L003780</t>
  </si>
  <si>
    <t xml:space="preserve">Kalijum u serumu - jon-selektivnom elektrodom (JSE) </t>
  </si>
  <si>
    <t>L004234</t>
  </si>
  <si>
    <t xml:space="preserve">Kreatin kinaza (CK) u serumu - spektrofotometrija </t>
  </si>
  <si>
    <t>L004242</t>
  </si>
  <si>
    <t xml:space="preserve">Kreatin kinaza CK-MB (izoenzim kreatin kinaze, CK-2) u serumu </t>
  </si>
  <si>
    <t>L004291</t>
  </si>
  <si>
    <t xml:space="preserve">Kreatinin klirens u serumu </t>
  </si>
  <si>
    <t>L004317</t>
  </si>
  <si>
    <t xml:space="preserve">Kreatinin u serumu-spektrofotometrijom </t>
  </si>
  <si>
    <t>L004416</t>
  </si>
  <si>
    <t xml:space="preserve">Laktat dehidrogenaza (LDH) u serumu - spektrofotometrija </t>
  </si>
  <si>
    <t>L004812</t>
  </si>
  <si>
    <t xml:space="preserve">Mokraćna kiselina u serumu - spektrofotometrija </t>
  </si>
  <si>
    <t>L004879</t>
  </si>
  <si>
    <t xml:space="preserve">Natrijum u serumu, jon-selektivnom elektrodom (JSE) </t>
  </si>
  <si>
    <t>L005330</t>
  </si>
  <si>
    <t xml:space="preserve">Prostatični specifični antigen, slobodan (fPSA) u serumu - FPIA, MEIA, CMIA odnosno ECLIA </t>
  </si>
  <si>
    <t>L005355</t>
  </si>
  <si>
    <t xml:space="preserve">Prostatični specifični antigen, ukupan (PSA) u serumu - FPIA, MEIA, CMIA odnosno ECLIA </t>
  </si>
  <si>
    <t>L005439</t>
  </si>
  <si>
    <t xml:space="preserve">Proteini (ukupni) u serumu - spektrofotometrijom </t>
  </si>
  <si>
    <t>L005876</t>
  </si>
  <si>
    <t xml:space="preserve">Tireostimulirajući hormon (tirotropin, TSH) u serumu - FPIA, MEIA, CMIA odnosno ECLIA </t>
  </si>
  <si>
    <t>L005942</t>
  </si>
  <si>
    <t xml:space="preserve">Tiroksin, slobodan (fT4) u serumu - FPIA, MEIA, CMIA odnosno ECLIA </t>
  </si>
  <si>
    <t>L006072</t>
  </si>
  <si>
    <t xml:space="preserve">Trigliceridi u serumu - spektrofotometrija </t>
  </si>
  <si>
    <t>L006080</t>
  </si>
  <si>
    <t xml:space="preserve">Trijodtironin, slobodan (fT3) u serumu - FPIA, MEIA odnosno CMIA </t>
  </si>
  <si>
    <t>L006254</t>
  </si>
  <si>
    <t xml:space="preserve">Urea u serumu - spektrofotometrijom </t>
  </si>
  <si>
    <t>L008912</t>
  </si>
  <si>
    <t xml:space="preserve">Alfa-amilaza u urinu </t>
  </si>
  <si>
    <t>L008961</t>
  </si>
  <si>
    <t xml:space="preserve">Celokupni pregled, relativna gustina urina - automatski </t>
  </si>
  <si>
    <t>L009035</t>
  </si>
  <si>
    <t xml:space="preserve">Glukoza u urinu </t>
  </si>
  <si>
    <t>L009266</t>
  </si>
  <si>
    <t xml:space="preserve">Ketonska tela (aceton) u urinu </t>
  </si>
  <si>
    <t>L009308</t>
  </si>
  <si>
    <t xml:space="preserve">Laki lanci imunoglobulina (Bence-Jones) u urinu </t>
  </si>
  <si>
    <t>L009399</t>
  </si>
  <si>
    <t xml:space="preserve">pH urina </t>
  </si>
  <si>
    <t>L009456</t>
  </si>
  <si>
    <t xml:space="preserve">Proteini u urinu - sulfosalicilnom kiselinom </t>
  </si>
  <si>
    <t>L009472</t>
  </si>
  <si>
    <t xml:space="preserve">Sediment urina </t>
  </si>
  <si>
    <t>L009506</t>
  </si>
  <si>
    <t xml:space="preserve">Urobilinogen u urinu </t>
  </si>
  <si>
    <t>L010272</t>
  </si>
  <si>
    <t xml:space="preserve">Kreatinin u dnevnom urinu - spektrofotometrijom </t>
  </si>
  <si>
    <t>L010421</t>
  </si>
  <si>
    <t xml:space="preserve">Merenje zapremine 24h-urina, dnevnog urina </t>
  </si>
  <si>
    <t>L010629</t>
  </si>
  <si>
    <t xml:space="preserve">Relativna gustina dnevnog urina </t>
  </si>
  <si>
    <t>L012401</t>
  </si>
  <si>
    <t xml:space="preserve">Hemoglobin (krv) (FOBT) u fecesu - imunohemijski </t>
  </si>
  <si>
    <t>L012492</t>
  </si>
  <si>
    <t xml:space="preserve">Masti u fecesu </t>
  </si>
  <si>
    <t>L012534</t>
  </si>
  <si>
    <t xml:space="preserve">Nesvarena mišićna vlakna u fecesu </t>
  </si>
  <si>
    <t>L012591</t>
  </si>
  <si>
    <t xml:space="preserve">Skrob u fecesu </t>
  </si>
  <si>
    <t>L014092</t>
  </si>
  <si>
    <t>Krvna slika (Hb, Er, Hct, MCV, MCH, MCHC, Le, Tr, LeF, PDW, MPV)</t>
  </si>
  <si>
    <t>L014118</t>
  </si>
  <si>
    <t>Leukocitarna formula (LeF) - ručno</t>
  </si>
  <si>
    <t>L014175</t>
  </si>
  <si>
    <t>Određivanje broja retikulocita u krvi - mikroskopiranjem</t>
  </si>
  <si>
    <t>L014183</t>
  </si>
  <si>
    <t>Određivanje broja trombocita (Tr) u krvi</t>
  </si>
  <si>
    <t>L014209</t>
  </si>
  <si>
    <t xml:space="preserve">Sedimentacija eritrocita (SE) </t>
  </si>
  <si>
    <t>L015263</t>
  </si>
  <si>
    <t xml:space="preserve">Vreme koagulacije (Lee-White) u plazmi </t>
  </si>
  <si>
    <t>L015271</t>
  </si>
  <si>
    <t xml:space="preserve">Vreme krvarenja (Duke) </t>
  </si>
  <si>
    <t>L020770</t>
  </si>
  <si>
    <t>Uzimanje nazofaringealnog i/ili orofaringealnog brisa za pregled na prisustvo SARS-CoV-2 virusa u transportnu podlogu, u ambulanti</t>
  </si>
  <si>
    <t>L020773</t>
  </si>
  <si>
    <t>Uzimanje uzorka krvi punkcijom za dokazivanje prisustva antitela na virus SARS-CoV-2, u ambulanti</t>
  </si>
  <si>
    <t>L020777</t>
  </si>
  <si>
    <t>Kvantitativno određivanje IgM i/ili IgG antitela na virus SARS-CoV-2 imunohromatografskim testom</t>
  </si>
  <si>
    <t>L020788</t>
  </si>
  <si>
    <t xml:space="preserve">Detekcija virusnog Ag SARS - CoV-2 kvalitativnom metodom </t>
  </si>
  <si>
    <t>UKUPNO LABORATORIJA:</t>
  </si>
  <si>
    <t>L000265</t>
  </si>
  <si>
    <t>C-reaktivni protein (CRP) u krvi - POCT metodom</t>
  </si>
  <si>
    <t>L004333</t>
  </si>
  <si>
    <t xml:space="preserve">Krioglobulini u serumu </t>
  </si>
  <si>
    <t>L014332</t>
  </si>
  <si>
    <t xml:space="preserve">Aktivirano parcijalno tromboplastinsko vreme (aPTT) u plazmi - koagulometrijski </t>
  </si>
  <si>
    <t>L014415</t>
  </si>
  <si>
    <t xml:space="preserve">D-dimer u plazmi </t>
  </si>
  <si>
    <t>L014704</t>
  </si>
  <si>
    <t xml:space="preserve">Fibrinogen u plazmi - Clauss-ovom metodom </t>
  </si>
  <si>
    <t>L015040</t>
  </si>
  <si>
    <t xml:space="preserve">Protrombinsko vreme (PT i INR vrednost) u plazmi - koagulometrijski </t>
  </si>
  <si>
    <t>L015057</t>
  </si>
  <si>
    <t xml:space="preserve">Protrombinsko vreme (PT) </t>
  </si>
  <si>
    <t>L015172</t>
  </si>
  <si>
    <t xml:space="preserve">Trombinsko vreme (TT) u plazmi </t>
  </si>
  <si>
    <t>L018168</t>
  </si>
  <si>
    <t>ABO krvna grupa - pločica</t>
  </si>
  <si>
    <t>L018192</t>
  </si>
  <si>
    <t>ABO/RhD krvna grupa - epruveta</t>
  </si>
  <si>
    <t>L018218</t>
  </si>
  <si>
    <t>ABO/RhD krvna grupa, monoklonska antitela - mikroepruveta</t>
  </si>
  <si>
    <t>L018275</t>
  </si>
  <si>
    <t>Interreakcija, eritrocit davaoca i serum primaoca - epruveta</t>
  </si>
  <si>
    <t>L018283</t>
  </si>
  <si>
    <t>Interreakcija, eritrociti davaoca i serum primaoca - mikroepruveta</t>
  </si>
  <si>
    <t>L018416</t>
  </si>
  <si>
    <t>Monospecifican direktan Coombs-ov test (DAT) - mikroepruveta</t>
  </si>
  <si>
    <t>L018440</t>
  </si>
  <si>
    <t>Polispecifičan direktan Coombs-ov test (DAT) - epruveta</t>
  </si>
  <si>
    <t>L018457</t>
  </si>
  <si>
    <t>Polispecifičan direktan Coombs-ov test (DAT) - mikroepruveta</t>
  </si>
  <si>
    <t>L018812</t>
  </si>
  <si>
    <t>Tipizacija pojedinačnih specifičnosti Rh fenotipa (C,c,E,e) - epruveta</t>
  </si>
  <si>
    <t>L018853</t>
  </si>
  <si>
    <t>Tipizacija Rh D weak antigen - mikroepruveta</t>
  </si>
  <si>
    <t>L018879</t>
  </si>
  <si>
    <t>Tipizacija RhD antigena - epruveta</t>
  </si>
  <si>
    <t>L018887</t>
  </si>
  <si>
    <t>Tipizacija RhD antigena - mikroepruveta</t>
  </si>
  <si>
    <t>L018911</t>
  </si>
  <si>
    <t>Tipizacija RhD weak antigena - epruveta</t>
  </si>
  <si>
    <t>L019034</t>
  </si>
  <si>
    <t>Indirektan Coombs-ov test (IAT) - mikroepruveta</t>
  </si>
  <si>
    <t>L019075</t>
  </si>
  <si>
    <t>Skrining test eritrocitnih antitela AHG - mikroepruveta</t>
  </si>
  <si>
    <t>L019091</t>
  </si>
  <si>
    <t>Skrining test eritrogirnih antitela (AHG) - epruveta</t>
  </si>
  <si>
    <t>UKUPNO TRANSFUZIJA:</t>
  </si>
  <si>
    <t>130207</t>
  </si>
  <si>
    <t>Uzimanje materijala sa kože i vidljivih sluzokoža za mikrološki, bakteriološki i citološki pregled</t>
  </si>
  <si>
    <t>L005512</t>
  </si>
  <si>
    <t xml:space="preserve">Reumatoidni faktor (RF) u serumu - imunoturbidimetrijom </t>
  </si>
  <si>
    <t>L005520</t>
  </si>
  <si>
    <t xml:space="preserve">Reumatoidni faktor (RF) u serumu - nefelometrijom </t>
  </si>
  <si>
    <t>L012484</t>
  </si>
  <si>
    <t>Makroskopski nalaz fecesa</t>
  </si>
  <si>
    <t>L019125</t>
  </si>
  <si>
    <t>Antistreptolizin O test (ASOT) - latex aglutinacionim testom</t>
  </si>
  <si>
    <t>L019166</t>
  </si>
  <si>
    <t>Bakteriološki pregled brisa nosa</t>
  </si>
  <si>
    <t>L019182</t>
  </si>
  <si>
    <t>Bakteriološki pregled brisa spoljašnjeg ušnog kanala ili površinske rane</t>
  </si>
  <si>
    <t>L019190</t>
  </si>
  <si>
    <t>Bakteriološki pregled brisa spoljašnjih genitalija ili vagine ili cerviksa ili uretre</t>
  </si>
  <si>
    <t>L019208</t>
  </si>
  <si>
    <t>Bakteriološki pregled brisa ždrela</t>
  </si>
  <si>
    <t>L019224</t>
  </si>
  <si>
    <t xml:space="preserve">Bakteriološki pregled duboke rane odnosno gnoja odnosno punktata odnosno eksudata odnosno bioptata </t>
  </si>
  <si>
    <t>L019232</t>
  </si>
  <si>
    <t>Bakteriološki pregled eksprimata prostate ili sperme</t>
  </si>
  <si>
    <t>L019240</t>
  </si>
  <si>
    <t>CVK</t>
  </si>
  <si>
    <t>L019265</t>
  </si>
  <si>
    <t>Bakteriološki pregled iskašljaja ili trahealnog aspirata ili bronhoalveolarnog lavata</t>
  </si>
  <si>
    <t>L019315</t>
  </si>
  <si>
    <t>Bakteriološki pregled oka ili konjunktive</t>
  </si>
  <si>
    <t>L019323</t>
  </si>
  <si>
    <t>Bakteriološki pregled sadržaja srednjeg uva</t>
  </si>
  <si>
    <t>L019331</t>
  </si>
  <si>
    <t>Bakteriološki pregled stolice na Salmonella spp. i Shigella spp. i Escherichia coli O:157/i Campylobacter spp.</t>
  </si>
  <si>
    <t>L019349</t>
  </si>
  <si>
    <t>Bakteriološki pregled stolice na termofilne Campylobacter vrste</t>
  </si>
  <si>
    <t>L019364</t>
  </si>
  <si>
    <t>Bakteriološki pregled stolice na Yersinia enterocolitica</t>
  </si>
  <si>
    <t>L019398</t>
  </si>
  <si>
    <t>Bakteriološki pregled žuči</t>
  </si>
  <si>
    <t>L019406</t>
  </si>
  <si>
    <t xml:space="preserve">Biohemijska identifikacija aerobnih bakterija </t>
  </si>
  <si>
    <t>L019414</t>
  </si>
  <si>
    <t>Biohemijska identifikacija anaerobnih bakterija do nivoa vrste</t>
  </si>
  <si>
    <t>L019422</t>
  </si>
  <si>
    <t>Biohemijska identifikacija beta - hemolitičnog streptokoka</t>
  </si>
  <si>
    <t>L019430</t>
  </si>
  <si>
    <t>Biohemijska identifikacija enterobakterija testovima pripremljenim u laboratoriji</t>
  </si>
  <si>
    <t>L019448</t>
  </si>
  <si>
    <t>Biohemijska identifikacija Enterococcus vrsta</t>
  </si>
  <si>
    <t>L019463</t>
  </si>
  <si>
    <t>Biohemijska identifikacija Staphylococcus vrsta</t>
  </si>
  <si>
    <t>L019471</t>
  </si>
  <si>
    <t>Biohemijska identifikacija Streptococcus pneumoniae</t>
  </si>
  <si>
    <t>L019489</t>
  </si>
  <si>
    <t xml:space="preserve">Biohemijski test komercijalnim diskom/tabletom </t>
  </si>
  <si>
    <t>L019497</t>
  </si>
  <si>
    <t>Biološka kontrola sterilizacije</t>
  </si>
  <si>
    <t>L019513</t>
  </si>
  <si>
    <t>Detekcija antigena Helicobacter pylori - imunohromatografskim testom</t>
  </si>
  <si>
    <t>L019562</t>
  </si>
  <si>
    <t>Detekcija antitela (IgM ili IgG) na Treponema pallidum - ELISA</t>
  </si>
  <si>
    <t>L019653</t>
  </si>
  <si>
    <t>Detekcija antitela na Helicobacter pylori- ELISA</t>
  </si>
  <si>
    <t>L019711</t>
  </si>
  <si>
    <t>Detekcija beta-laktamaza proširenog spektra za Gram negativne bakterije (fenotipska)</t>
  </si>
  <si>
    <t>L019760</t>
  </si>
  <si>
    <t xml:space="preserve">Detekcija metalobeta-laktamaza za Gram negativne bakterije (fenotipska) </t>
  </si>
  <si>
    <t>L019786</t>
  </si>
  <si>
    <t>Detekcija rezistencije na meticilin preko dokazivanja izmenjenog PVP2 kod Staphylococcus spp. - latex aglutinacija</t>
  </si>
  <si>
    <t>L019828</t>
  </si>
  <si>
    <t xml:space="preserve">Direktna detekcija bakterijskih antigena u biološkom materijalu komercijalnim testom </t>
  </si>
  <si>
    <t>L019844</t>
  </si>
  <si>
    <t>Dokazivanje produkcije ili prisustva toksina Clostridium difficilae A ili B</t>
  </si>
  <si>
    <t>L019851</t>
  </si>
  <si>
    <t>Hemokultura aerobno, automatskim sistemom</t>
  </si>
  <si>
    <t>L019869</t>
  </si>
  <si>
    <t>Hemokultura aerobno, konvencionalna</t>
  </si>
  <si>
    <t>L019877</t>
  </si>
  <si>
    <t>Hemokultura anaerobno, automatskim sistemom</t>
  </si>
  <si>
    <t>L019885</t>
  </si>
  <si>
    <t>Hemokultura anaerobno, konvencionalna</t>
  </si>
  <si>
    <t>L019893</t>
  </si>
  <si>
    <t>Identifikacija anaerobnih bakterija do nivoa roda</t>
  </si>
  <si>
    <t>L019927</t>
  </si>
  <si>
    <t>Identifikacija Haemophilus vrsta faktorima rasta</t>
  </si>
  <si>
    <t>L019943</t>
  </si>
  <si>
    <t>Identifikacija Salmonella spp. ili Shigella spp. ili Escherichia coli O:157/ili Campylobacter spp.</t>
  </si>
  <si>
    <t>L019950</t>
  </si>
  <si>
    <t>Identifikacija termofilnih Campylobacter vrsta</t>
  </si>
  <si>
    <t>L019992</t>
  </si>
  <si>
    <t xml:space="preserve">Ispitivanje antibiotske osetljivosti bakterija, disk-difuzionom metodom na drugu i/ili treću liniju </t>
  </si>
  <si>
    <t>L020081</t>
  </si>
  <si>
    <t>Izolacija Clostridium difficilae</t>
  </si>
  <si>
    <t>L020099</t>
  </si>
  <si>
    <t>Izolacija Helicobacter pylori</t>
  </si>
  <si>
    <t>L020131</t>
  </si>
  <si>
    <t>Izolacija meticilin-rezistentnog Staphylococcus aureus</t>
  </si>
  <si>
    <t>L020149</t>
  </si>
  <si>
    <t>Izolacija mikroorganizma subkulturom</t>
  </si>
  <si>
    <t>L020206</t>
  </si>
  <si>
    <t>Mikroskopski pregled bojenog preparata</t>
  </si>
  <si>
    <t>L020248</t>
  </si>
  <si>
    <t>MIK</t>
  </si>
  <si>
    <t>L020263</t>
  </si>
  <si>
    <t>Pregled briseva urogenitalnog trakta na Neisseria gonorrhoeae</t>
  </si>
  <si>
    <t>L020339</t>
  </si>
  <si>
    <t>Serološka identifikacija serogrupe Salmonella enterica</t>
  </si>
  <si>
    <t>L020347</t>
  </si>
  <si>
    <t>Serološka identifikacija serotipa Salmonella enterica</t>
  </si>
  <si>
    <t>L020362</t>
  </si>
  <si>
    <t>Serološka identifikacija Staphylococcus aureus</t>
  </si>
  <si>
    <t>L020396</t>
  </si>
  <si>
    <t>Urinokultura</t>
  </si>
  <si>
    <t>L020404</t>
  </si>
  <si>
    <t>Uzimanje biološkog materijala za mikrobiološki pregled</t>
  </si>
  <si>
    <t>L020578</t>
  </si>
  <si>
    <t xml:space="preserve">Kvalitativno određivanje anti HCV antitela - ELISA </t>
  </si>
  <si>
    <t>L020602</t>
  </si>
  <si>
    <t xml:space="preserve">Kvalitativno određivanje antigena i antitela za HIV - ELISA </t>
  </si>
  <si>
    <t>L020677</t>
  </si>
  <si>
    <t xml:space="preserve">Kvalitativno određivanje HBs antigena u serumu - ELISA </t>
  </si>
  <si>
    <t>L020818</t>
  </si>
  <si>
    <t>Paul-Bunnel - ova reakcija</t>
  </si>
  <si>
    <t>L020826</t>
  </si>
  <si>
    <t xml:space="preserve">Potvrdni test za HBsAg, ELISA </t>
  </si>
  <si>
    <t>L020875</t>
  </si>
  <si>
    <t>Brzi test na detekciju kopro-antigena Giardia lamblia-imunohromatografski test</t>
  </si>
  <si>
    <t>L020917</t>
  </si>
  <si>
    <t>Brzi test za detekciju kopro-antigena Entamoeba histolytica/dispar</t>
  </si>
  <si>
    <t>L021030</t>
  </si>
  <si>
    <t>Identifikacija parazita(helminti)</t>
  </si>
  <si>
    <t>L021048</t>
  </si>
  <si>
    <t xml:space="preserve">Izolacija crevnih protozoa iz stolice </t>
  </si>
  <si>
    <t>L021071</t>
  </si>
  <si>
    <t>Izolacija Trichomonas vaginalis</t>
  </si>
  <si>
    <t>L021238</t>
  </si>
  <si>
    <t>Pregled na Trichomonas vaginalis - direktan nativni preparat</t>
  </si>
  <si>
    <t>L021253</t>
  </si>
  <si>
    <t xml:space="preserve">Pregled perianalnog otiska na helminte </t>
  </si>
  <si>
    <t>L021295</t>
  </si>
  <si>
    <t>Pregled stolice na larve helminata</t>
  </si>
  <si>
    <t>L021303</t>
  </si>
  <si>
    <t>Pregled stolice na parazite - metodom koncentracije</t>
  </si>
  <si>
    <t>L021311</t>
  </si>
  <si>
    <t>Pregled stolice na parazite (nativni preparat)</t>
  </si>
  <si>
    <t>L021329</t>
  </si>
  <si>
    <t>Pregled stolice na protozoe (bojeni preparat)</t>
  </si>
  <si>
    <t>L021360</t>
  </si>
  <si>
    <t>Pregled uzorka na slobodno-živeće amebe</t>
  </si>
  <si>
    <t>L021501</t>
  </si>
  <si>
    <t>Hemokultura na gljive automatizovanim sistemom</t>
  </si>
  <si>
    <t>L021519</t>
  </si>
  <si>
    <t>Hemokultura na gljive klasičnom metodom</t>
  </si>
  <si>
    <t>L021543</t>
  </si>
  <si>
    <t xml:space="preserve">Identifikacija plesni (osim dermatofita) </t>
  </si>
  <si>
    <t>L021659</t>
  </si>
  <si>
    <t>Pregled brisa na gljive</t>
  </si>
  <si>
    <t>L021675</t>
  </si>
  <si>
    <t>Pregled i identifikacija kvasnica</t>
  </si>
  <si>
    <t>L021691</t>
  </si>
  <si>
    <t>Pregled ostalih bioloških uzorka na gljive</t>
  </si>
  <si>
    <t>L030221</t>
  </si>
  <si>
    <t xml:space="preserve">Detekcija streptococcus agalactiae ( GBS ) kod trudnica od 35-37.gn u vaginalnom  i rektalnom brisu </t>
  </si>
  <si>
    <t>L030361</t>
  </si>
  <si>
    <t>Detekcijа Clostridium difficilae GDH Ag u stolici ELISA/ELFA testom</t>
  </si>
  <si>
    <t>L030379</t>
  </si>
  <si>
    <t>Detekcija Clostridium difficilae toksina A i B u stolici Elisa/Elfa testom</t>
  </si>
  <si>
    <t>L030486</t>
  </si>
  <si>
    <t>Ispitivanje osetljivosti bakterija na antibiotike ( pojedinačno ) i određivanje MIK bujon mikrodilucionom metodom</t>
  </si>
  <si>
    <t>L030502</t>
  </si>
  <si>
    <t>Detekcija gram negativnih bakterija rezistentnih na beta laktamaze prošorenog spektra na slektivnoj podlozi/skrining za prijem u bolnicu</t>
  </si>
  <si>
    <t xml:space="preserve">UKUPNO MIKROBIOLOGIJA: </t>
  </si>
  <si>
    <t>L026526</t>
  </si>
  <si>
    <t>Izrada jednog neobojenog serijskog preparata</t>
  </si>
  <si>
    <t>L026534</t>
  </si>
  <si>
    <t xml:space="preserve">Bojenje jednog serijskog preparata HE metodom </t>
  </si>
  <si>
    <t>EX TEMPORE analiza dobijenog materijala</t>
  </si>
  <si>
    <t>L026583</t>
  </si>
  <si>
    <t>Pregled isečka usne</t>
  </si>
  <si>
    <t>L026609</t>
  </si>
  <si>
    <t>Pregled promene na isečku jezika</t>
  </si>
  <si>
    <t>L026617</t>
  </si>
  <si>
    <t xml:space="preserve">Pregled promene na uklonjenom delu jezika </t>
  </si>
  <si>
    <t>L026633</t>
  </si>
  <si>
    <t>Pregled promene na isečku sluznice usta odnosno gingive dobijene biopsijom</t>
  </si>
  <si>
    <t>L026658</t>
  </si>
  <si>
    <t>Pregled isečka sluzokože farinksa odnosno nazofarinksa dobijene biopsijom</t>
  </si>
  <si>
    <t>L026641</t>
  </si>
  <si>
    <t>Pregled uklonjene promene sluznice usta odnosno gingive dobijene resekcijom</t>
  </si>
  <si>
    <t>L026716</t>
  </si>
  <si>
    <t>Pregled uzorka sluzokože nosa dobijene biopsijom</t>
  </si>
  <si>
    <t>L026732</t>
  </si>
  <si>
    <t>Pregled uklonjenog tumora nosa odnosno sinusa</t>
  </si>
  <si>
    <t>L026740</t>
  </si>
  <si>
    <t>Pregled isečka tonzile</t>
  </si>
  <si>
    <t>L026757</t>
  </si>
  <si>
    <t>Pregled uklonjene tonzile</t>
  </si>
  <si>
    <t>L026765</t>
  </si>
  <si>
    <t>Pregled uklonjenog tumora farinksa odnosno nazofarinksa</t>
  </si>
  <si>
    <t>L026773</t>
  </si>
  <si>
    <t>Pregled isečka larinksa dobijenog biopsijom</t>
  </si>
  <si>
    <t>L026799</t>
  </si>
  <si>
    <t xml:space="preserve">Pregled promene na uklonjenom delu larinksa </t>
  </si>
  <si>
    <t>L026930</t>
  </si>
  <si>
    <t>Pregled uzorka zida grudnog koša dobijena iglenom biopsijom</t>
  </si>
  <si>
    <t>L027367</t>
  </si>
  <si>
    <t xml:space="preserve">Pregled jednog limfnog čvora </t>
  </si>
  <si>
    <t>L027375</t>
  </si>
  <si>
    <t xml:space="preserve">Pregled anatomske grupe limfnih čvorova </t>
  </si>
  <si>
    <t xml:space="preserve">Pregled cor biopsije dojke </t>
  </si>
  <si>
    <t>L027425</t>
  </si>
  <si>
    <t xml:space="preserve">Pregleda bioptata tumora dojke sa kožom </t>
  </si>
  <si>
    <t>L027433</t>
  </si>
  <si>
    <t xml:space="preserve">Pregled uklonjenog tumora dojke </t>
  </si>
  <si>
    <t>L027466</t>
  </si>
  <si>
    <t xml:space="preserve">Pregled kvadranta dojke </t>
  </si>
  <si>
    <t>L027474</t>
  </si>
  <si>
    <t xml:space="preserve">Pregled cele dojke </t>
  </si>
  <si>
    <t xml:space="preserve">Pregled endoskopskog uzorka: jednjaka odnosno želuca odnosno tankog odnosno debelog creva odnosno analnog kanala </t>
  </si>
  <si>
    <t xml:space="preserve">Pregled polipa želuca, odnosno tankog creva odnosno debelog creva </t>
  </si>
  <si>
    <t>L027656</t>
  </si>
  <si>
    <t xml:space="preserve">Pregled delimično resekovanog želuca </t>
  </si>
  <si>
    <t>L027730</t>
  </si>
  <si>
    <t xml:space="preserve">Pregled dela tankog creva </t>
  </si>
  <si>
    <t>L027748</t>
  </si>
  <si>
    <t xml:space="preserve">Pregled dela debelog creva </t>
  </si>
  <si>
    <t>L027755</t>
  </si>
  <si>
    <t xml:space="preserve">Pregled rektuma </t>
  </si>
  <si>
    <t>L027805</t>
  </si>
  <si>
    <t xml:space="preserve">Pregled hemoroidalnog nodusa </t>
  </si>
  <si>
    <t>L027813</t>
  </si>
  <si>
    <t xml:space="preserve">Pregled uzorka jetre dobijenog punkcionom biopsijom </t>
  </si>
  <si>
    <t>L027821</t>
  </si>
  <si>
    <t xml:space="preserve">Pregled hirurški uklonjene promene u jetri </t>
  </si>
  <si>
    <t>L027839</t>
  </si>
  <si>
    <t xml:space="preserve">Pregled uklonjenog dela jetre </t>
  </si>
  <si>
    <t>L027854</t>
  </si>
  <si>
    <t xml:space="preserve">Pregled žučne kese </t>
  </si>
  <si>
    <t>L027870</t>
  </si>
  <si>
    <t xml:space="preserve">Pregled apendiksa </t>
  </si>
  <si>
    <t>L027904</t>
  </si>
  <si>
    <t xml:space="preserve">Pregled isečka omentuma, peritoneuma dobijena biopsijom </t>
  </si>
  <si>
    <t>L027912</t>
  </si>
  <si>
    <t xml:space="preserve">Pregled tumora omentuma odnosno peritoneuma odnosno retroperitoneuma </t>
  </si>
  <si>
    <t>L027938</t>
  </si>
  <si>
    <t xml:space="preserve">Pregled bioptata kože </t>
  </si>
  <si>
    <t>L027979</t>
  </si>
  <si>
    <t xml:space="preserve">Pregled dela odnosno celog nokta </t>
  </si>
  <si>
    <t>L027987</t>
  </si>
  <si>
    <t xml:space="preserve">Pregled potkožne promene </t>
  </si>
  <si>
    <t>L028027</t>
  </si>
  <si>
    <t xml:space="preserve">Pregled amputiranog prsta zbog tumora mekih tkiva sa određivanjem granica </t>
  </si>
  <si>
    <t>L028092</t>
  </si>
  <si>
    <t xml:space="preserve">Pregled kiretirane kosti </t>
  </si>
  <si>
    <t>L028241</t>
  </si>
  <si>
    <t xml:space="preserve">Pregled tetive dobijene biopsijom </t>
  </si>
  <si>
    <t>L028316</t>
  </si>
  <si>
    <t xml:space="preserve">Pregled uzorka penisa </t>
  </si>
  <si>
    <t>L028399</t>
  </si>
  <si>
    <t xml:space="preserve">Pregled isečka testisa dobijena biopsijom </t>
  </si>
  <si>
    <t>L028407</t>
  </si>
  <si>
    <t xml:space="preserve">Pregled jednog testisa u celini </t>
  </si>
  <si>
    <t>L028431</t>
  </si>
  <si>
    <t xml:space="preserve">Pregled uzorka prostate dobijena biopsijom </t>
  </si>
  <si>
    <t>L028449</t>
  </si>
  <si>
    <t xml:space="preserve">Pregled transuretralno resekovane prostate (TUR) </t>
  </si>
  <si>
    <t>L028480</t>
  </si>
  <si>
    <t xml:space="preserve">Pregled uzorka mokraćne bešike dobijena biopsijom </t>
  </si>
  <si>
    <t>L028498</t>
  </si>
  <si>
    <t xml:space="preserve">Pregled tumora sa delom zida mokraćne bešike </t>
  </si>
  <si>
    <t>L028639</t>
  </si>
  <si>
    <t xml:space="preserve">Pregled uzorka velikih usana odnosno malih usana odnosno vulve dobijenog biopsijom </t>
  </si>
  <si>
    <t>L028654</t>
  </si>
  <si>
    <t xml:space="preserve">Pregled uzorka vagine dobijenog biopsijom </t>
  </si>
  <si>
    <t>L028662</t>
  </si>
  <si>
    <t xml:space="preserve">Pregled tumora vulve odnosno vagine </t>
  </si>
  <si>
    <t>L028670</t>
  </si>
  <si>
    <t xml:space="preserve">Pregled uzorka cerviksa dobijena biopsijom </t>
  </si>
  <si>
    <t>L028688</t>
  </si>
  <si>
    <t xml:space="preserve">Pregled kiretmana cervikalnog kanala </t>
  </si>
  <si>
    <t>L028696</t>
  </si>
  <si>
    <t xml:space="preserve">Pregled tumora cerviksa </t>
  </si>
  <si>
    <t>L028712</t>
  </si>
  <si>
    <t xml:space="preserve">Pregled dela cerviksa sa parametrijama i delom vagine </t>
  </si>
  <si>
    <t xml:space="preserve">Pregled konizata cerviksa </t>
  </si>
  <si>
    <t>L028746</t>
  </si>
  <si>
    <t xml:space="preserve">Pregled kiretmana endometrijuma </t>
  </si>
  <si>
    <t>L028753</t>
  </si>
  <si>
    <t xml:space="preserve">Pregled kiretmana endocerviksa i endometrijuma </t>
  </si>
  <si>
    <t>L028761</t>
  </si>
  <si>
    <t xml:space="preserve">Pregled tumora uterusa </t>
  </si>
  <si>
    <t>L028787</t>
  </si>
  <si>
    <t xml:space="preserve">Pregled materice i cerviksa (bez adneksa) </t>
  </si>
  <si>
    <t>L028803</t>
  </si>
  <si>
    <t xml:space="preserve">Pregled materice, cerviksa, oba jajnika i pripadajućih jajovoda </t>
  </si>
  <si>
    <t>L028811</t>
  </si>
  <si>
    <t xml:space="preserve">Pregled materice, cerviksa, jednog jajnika, pripadajućeg jajovoda i parametrijuma </t>
  </si>
  <si>
    <t>L028829</t>
  </si>
  <si>
    <t xml:space="preserve">Pregled materice, cerviksa, oba jajnika, pripadajućih jajovoda i parametrijuma </t>
  </si>
  <si>
    <t>L028837</t>
  </si>
  <si>
    <t xml:space="preserve">Pregled uzorka jajnika dobijena biopsijom </t>
  </si>
  <si>
    <t>L028845</t>
  </si>
  <si>
    <t xml:space="preserve">Pregled dela jajnika </t>
  </si>
  <si>
    <t>L028860</t>
  </si>
  <si>
    <t xml:space="preserve">Pregled celog jajnika </t>
  </si>
  <si>
    <t>L028886</t>
  </si>
  <si>
    <t xml:space="preserve">Pregled dela jajovoda </t>
  </si>
  <si>
    <t>L028894</t>
  </si>
  <si>
    <t xml:space="preserve">Pregled celog jajovoda </t>
  </si>
  <si>
    <t>L028902</t>
  </si>
  <si>
    <t xml:space="preserve">Pregled dela omentuma </t>
  </si>
  <si>
    <t>L028936</t>
  </si>
  <si>
    <t xml:space="preserve">Pregled posteljice sa ovojnicama i pupčanikom odnosno analiza abortnog materijala </t>
  </si>
  <si>
    <t>L029413</t>
  </si>
  <si>
    <t>Citološki pregled ostalih razmaza</t>
  </si>
  <si>
    <t>Eksfolijativna citologija tkiva reproduktivnih organa žene - neautomatizovana priprema i automatizovano bojenje</t>
  </si>
  <si>
    <t>L029454</t>
  </si>
  <si>
    <t>Eksfolijativna citologija tkiva reproduktivnih organa žene - neautomatizovana priprema i neautomatizovano bojenje</t>
  </si>
  <si>
    <t>L029512</t>
  </si>
  <si>
    <t>Pregled razmaza punktata</t>
  </si>
  <si>
    <t>L029520</t>
  </si>
  <si>
    <t>Pregled razmaza sputuma</t>
  </si>
  <si>
    <t>L029546</t>
  </si>
  <si>
    <t>Pregled sedimenta mokraće</t>
  </si>
  <si>
    <t>L029686</t>
  </si>
  <si>
    <t>Dokazivanje Helicobacter Pylori u tkivu</t>
  </si>
  <si>
    <t>L029835</t>
  </si>
  <si>
    <t xml:space="preserve">Obrada i analiza tkiva primenom dekalcinacije (Dekalcinat) </t>
  </si>
  <si>
    <t>L029843</t>
  </si>
  <si>
    <t xml:space="preserve">Fetalna obdukcija </t>
  </si>
  <si>
    <t>L029850</t>
  </si>
  <si>
    <t xml:space="preserve">Klinička obdukcija </t>
  </si>
  <si>
    <t xml:space="preserve">UKUPNO PATOLOGIJA: </t>
  </si>
  <si>
    <t>L020271</t>
  </si>
  <si>
    <t>Pregled vaginalnog brisa na bakterijsku vaginozu izolacijom uzročnika</t>
  </si>
  <si>
    <t>L020289</t>
  </si>
  <si>
    <t>Pregled vaginalnog brisa na bakterijsku vaginozu pregledom bojenog preparata</t>
  </si>
  <si>
    <t>L020412</t>
  </si>
  <si>
    <t>Uzimanje biološkog materijala za mikrobiološki pregled u transportnu podlogu</t>
  </si>
  <si>
    <t>SM180012</t>
  </si>
  <si>
    <t xml:space="preserve">Filteri za eritrocite filtrirani naknadno </t>
  </si>
  <si>
    <t>SM000194</t>
  </si>
  <si>
    <t>SVEGA</t>
  </si>
  <si>
    <t>0030040</t>
  </si>
  <si>
    <t>VINCRISTINE PFIZER, rastvor za injekciju/infuziju, 5 po 1 ml (1mg/ml)</t>
  </si>
  <si>
    <t>0030111</t>
  </si>
  <si>
    <t>ETOPOSIDE-EBEWE ,1 po 5ml (100mg/5ml)</t>
  </si>
  <si>
    <t>0030121</t>
  </si>
  <si>
    <t>ETOPOSIDE-TEVA ,1 po 5ml (100mg/5ml)</t>
  </si>
  <si>
    <t>0030122</t>
  </si>
  <si>
    <t>SINTOPOZID, 1 po 5ml (100mg/5ml)</t>
  </si>
  <si>
    <t>0030242</t>
  </si>
  <si>
    <t>VINORELBIN "Ebewe", 1 po 5ml (50mg/5ml)</t>
  </si>
  <si>
    <t>0031051</t>
  </si>
  <si>
    <t>HOLOXAN, 1 po 1g</t>
  </si>
  <si>
    <t>0031223</t>
  </si>
  <si>
    <t>SINPLATIN, 1 po 10ml (10mg/10ml)</t>
  </si>
  <si>
    <t>0031224</t>
  </si>
  <si>
    <t>SINPLATIN, 1 po 50ml (50mg/50ml)</t>
  </si>
  <si>
    <t>0031251</t>
  </si>
  <si>
    <t>CISPLATIN PFIZER, rastvor za infuziju, 1 po 50 ml (1 mg/ml)</t>
  </si>
  <si>
    <t>0031306</t>
  </si>
  <si>
    <t>CARBOPLASIN, 1 po 15ml (10mg/1ml)</t>
  </si>
  <si>
    <t>0031307</t>
  </si>
  <si>
    <t>CARBOPLASIN, 1 po 45ml (10mg/1ml)</t>
  </si>
  <si>
    <t>0031332</t>
  </si>
  <si>
    <t>CISPLATIN "Ebewe", rastvor za infuziju, 1 po 50 mg/100 ml</t>
  </si>
  <si>
    <t>0031367</t>
  </si>
  <si>
    <t>SINOXAL ◊,bočica, 1 po 10 ml (50 mg/10 ml)</t>
  </si>
  <si>
    <t>0031368</t>
  </si>
  <si>
    <t>SINOXAL ◊,bočica, 1 po 20 ml (100 mg/20 ml)</t>
  </si>
  <si>
    <t>0031382</t>
  </si>
  <si>
    <t>OXALIPLATIN RTU , 1 po 20ml</t>
  </si>
  <si>
    <t>0031383</t>
  </si>
  <si>
    <t>OXALIPLATIN RTU , 1 po 10ml</t>
  </si>
  <si>
    <t>0031500</t>
  </si>
  <si>
    <t>ENDOXAN,prašak za rastvor za injekciju,1 po 500 mg</t>
  </si>
  <si>
    <t>0031501</t>
  </si>
  <si>
    <t>ENDOXAN,prašak za rastvor za injekciju,1 po 1 g</t>
  </si>
  <si>
    <t>0033051</t>
  </si>
  <si>
    <t>SINDROXOCIN,prašak za rastvor za injekciju/infuziju,1 po 50 mg</t>
  </si>
  <si>
    <t>0033112</t>
  </si>
  <si>
    <t>FARMORUBICIN R.D.,injekcija,1 po 10 mg sa rastv.</t>
  </si>
  <si>
    <t>0033113</t>
  </si>
  <si>
    <t>FARMORUBICIN R.D.,injekcija, 1 po 50 mg sa rastv.</t>
  </si>
  <si>
    <t>0033171</t>
  </si>
  <si>
    <t>DOXORUBICIN - TEVA, 1 po 50mg</t>
  </si>
  <si>
    <t>0033190</t>
  </si>
  <si>
    <t>DOXORUBICIN EBEWE, 1 po 5ml( 10mg/5ml )</t>
  </si>
  <si>
    <t>0033191</t>
  </si>
  <si>
    <t>DOXORUBICIN "Ebewe", injekcija, 1 po 25 ml (50 mg/25ml)</t>
  </si>
  <si>
    <t>0033220</t>
  </si>
  <si>
    <t>BLEOCIN-S,injekcija,1 po 15000 i.j.</t>
  </si>
  <si>
    <t>0034007</t>
  </si>
  <si>
    <t>GEMCITABIN, 1 po 1000mg</t>
  </si>
  <si>
    <t>0034023</t>
  </si>
  <si>
    <t>FLUOROURACIL-TEVA, 1 po 5ml ( 50mg/1ml)</t>
  </si>
  <si>
    <t>0034024</t>
  </si>
  <si>
    <t>FLUOROURACIL-TEVA, 1 po 10ml ( 50mg/1ml)</t>
  </si>
  <si>
    <t>5</t>
  </si>
  <si>
    <t>254,08</t>
  </si>
  <si>
    <t>310,53</t>
  </si>
  <si>
    <t>0034166</t>
  </si>
  <si>
    <t>FLUOROURACIL, 1 po 100ml (50mg/1ml)</t>
  </si>
  <si>
    <t>0034180</t>
  </si>
  <si>
    <t>METHOTREXATE PFIZER, rastvor za injekciju,  5 po 2 ml (50 mg/2 ml)</t>
  </si>
  <si>
    <t>0034210</t>
  </si>
  <si>
    <t>GEMZAR,liofilizat za rastvor za infuziju,1 po 200 mg</t>
  </si>
  <si>
    <t>0034329</t>
  </si>
  <si>
    <t>5-FLUOROURACIL "Ebewe" ,  1 po 100 ml (5000mg/100ml)</t>
  </si>
  <si>
    <t>0034425</t>
  </si>
  <si>
    <t>GEMCITABIN EBEWE,bočica staklena, 1 po 1000 mg/100 ml</t>
  </si>
  <si>
    <t>0034426</t>
  </si>
  <si>
    <t>GEMCITABIN EBEWE,bočica staklena, 1 po 200 mg/20 ml</t>
  </si>
  <si>
    <t>0034431</t>
  </si>
  <si>
    <t>GEMCITABIN EBEWE ◊ ,1 po 25ml (40mg/ml)</t>
  </si>
  <si>
    <t>0034432</t>
  </si>
  <si>
    <t>GEMCITABIN EBEWE ◊ , koncentrat za rastvor za infuziju , staklena bočica, 1 po 5ml (40mg/ml)</t>
  </si>
  <si>
    <t>0034550</t>
  </si>
  <si>
    <t>GEMNIL ◊, bočica staklena, 1 po 1000 mg</t>
  </si>
  <si>
    <t>0034551</t>
  </si>
  <si>
    <t>GEMNIL ◊, bočica staklena, 1 po 200 mg</t>
  </si>
  <si>
    <t>0034800</t>
  </si>
  <si>
    <t>FLUDARABINE PLIVA  ?, 1 po 2 ml (25 mg/ml)</t>
  </si>
  <si>
    <t>0037020</t>
  </si>
  <si>
    <t>LUPRON, 1 po 1 ml (11,25 mg/ml)</t>
  </si>
  <si>
    <t>0037021</t>
  </si>
  <si>
    <t>LUPRON, 1 po 1 ml (3,75 mg/ml)</t>
  </si>
  <si>
    <t>0037070</t>
  </si>
  <si>
    <t>ZOLADEX, implant u napunjenom injekcionom špricu, 1 po 3,6 mg</t>
  </si>
  <si>
    <t>0037091</t>
  </si>
  <si>
    <t>DIPHERELINE,liofilizat za rastvor za injekciju,1 po 3,75mg i 2ml rastvarača</t>
  </si>
  <si>
    <t>0037092</t>
  </si>
  <si>
    <t>DIPHERELINE,liofilizat za rastvor za injekciju,1 po 11,25mg i  2ml rastvarača</t>
  </si>
  <si>
    <t>0039020</t>
  </si>
  <si>
    <t>SINDAXEL,koncentrat za rastvor za infuziju,1 po 30 mg/ 5 ml</t>
  </si>
  <si>
    <t>0039021</t>
  </si>
  <si>
    <t>SINDAXEL,koncentrat za rastvor za infuziju,1 po 100 mg/ 16,67 ml</t>
  </si>
  <si>
    <t>0039031</t>
  </si>
  <si>
    <t>DAKARBAZIN, 1 po 500mg</t>
  </si>
  <si>
    <t>0039032</t>
  </si>
  <si>
    <t>DAKARBAZIN, 10 po 100mg</t>
  </si>
  <si>
    <t>0039100</t>
  </si>
  <si>
    <t>VELCADE, 1 po 3,5 mg</t>
  </si>
  <si>
    <t>0039101</t>
  </si>
  <si>
    <t>VELCADE ◊,bočica staklena, 1 po 1 mg</t>
  </si>
  <si>
    <t>0039115</t>
  </si>
  <si>
    <t>VORTEMYEL, 1 po 3,5 mg</t>
  </si>
  <si>
    <t>0039114</t>
  </si>
  <si>
    <t>VORTEMYEL, 1 po 1mg</t>
  </si>
  <si>
    <t>0039294</t>
  </si>
  <si>
    <t>IRINOTESIN, 1 po 5ml (100mg/5ml)</t>
  </si>
  <si>
    <t>0039295</t>
  </si>
  <si>
    <t>IRINOTESIN, 1 po 2ml (40mg/2ml)</t>
  </si>
  <si>
    <t>0039298</t>
  </si>
  <si>
    <t>IRINOTECAN, koncentrat za rastvor za infuziju, 1 po 5 ml (100mg/5ml)</t>
  </si>
  <si>
    <t>0039314</t>
  </si>
  <si>
    <t>VIARITEC ◊,bočica staklena, 1 po 5 ml (100 mg/5 ml)</t>
  </si>
  <si>
    <t>0039350</t>
  </si>
  <si>
    <t>PACLITAXEL EBEWE,koncentrat za rastvor za infuziju,1 po 5 ml (30mg/5 ml)</t>
  </si>
  <si>
    <t>0039351</t>
  </si>
  <si>
    <t>PACLITAXEL EBEWE,koncentrat za rastvor za infuziju,1 po 100 mg/16,7 ml</t>
  </si>
  <si>
    <t>0039601</t>
  </si>
  <si>
    <t>BORTEZOMIB PHARMAS, prašak za rastvor za injekciju, 1 po 3,5 mg</t>
  </si>
  <si>
    <t>0039715</t>
  </si>
  <si>
    <t>FASLODEX, napunjen špric sa iglom 2 po 250mg/5ml</t>
  </si>
  <si>
    <t>0039727</t>
  </si>
  <si>
    <t>DOCETAXEL ◊,bočica staklena, 1 po 1 ml (20 mg/1 ml)</t>
  </si>
  <si>
    <t>0039728</t>
  </si>
  <si>
    <t>DOCETAXEL ◊,bočica staklena, 1 po 4 ml (80 mg/4 ml)</t>
  </si>
  <si>
    <t>0184027</t>
  </si>
  <si>
    <t>LEUCOVORIN Kalcijum, ampula, 10 po 50 mg/5 ml</t>
  </si>
  <si>
    <t>0189100</t>
  </si>
  <si>
    <t>ANEXATE, ampula, 5 po 5 ml</t>
  </si>
  <si>
    <t>0189101</t>
  </si>
  <si>
    <t>ANEXATE, ampula, 5 po 10 ml</t>
  </si>
  <si>
    <t>0189102</t>
  </si>
  <si>
    <t>FLUMAZENIL B. BRAUN, rastvor za injekciju/infuziju, 5 po 5 ml (0,1mg/ml)</t>
  </si>
  <si>
    <t>1034343</t>
  </si>
  <si>
    <t>CAPECITABINE PHARMASWISS ◊,120 po 500mg</t>
  </si>
  <si>
    <t>1034442</t>
  </si>
  <si>
    <t>KAPETRAL◊ blister, 120 po 500 mg</t>
  </si>
  <si>
    <t>1034445</t>
  </si>
  <si>
    <t>XALVOBIN ◊,blister, 120 po 500 mg</t>
  </si>
  <si>
    <t>1037076</t>
  </si>
  <si>
    <t>BICADEX,28 po 50 mg</t>
  </si>
  <si>
    <t>1039010</t>
  </si>
  <si>
    <t>NOLVADEX 30 po 10 mg</t>
  </si>
  <si>
    <t>1039325</t>
  </si>
  <si>
    <t>ARIMIDEX,tableta, 28 po 1 mg</t>
  </si>
  <si>
    <t>1039394</t>
  </si>
  <si>
    <t>ALVOTINIB ◊,blister, 120 po 100 mg</t>
  </si>
  <si>
    <t>1039397</t>
  </si>
  <si>
    <t>ALVOTINIB ◊,blister, 30 po 400 mg</t>
  </si>
  <si>
    <t>1039850</t>
  </si>
  <si>
    <t>PATAXEL ◊, bočica, staklena, 1 po 16,7 ml, 100 mg/16,7 ml</t>
  </si>
  <si>
    <t>1039852</t>
  </si>
  <si>
    <t>PATAXEL ◊, bočica, staklena, 1 po 5 ml, 30 mg/5 ml</t>
  </si>
  <si>
    <t>3048912</t>
  </si>
  <si>
    <t>MEGACE 1 po 240 ml (40 mg / 1 ml)</t>
  </si>
  <si>
    <t>3048915</t>
  </si>
  <si>
    <t>MEGOXI,1 po 240 ml (40 mg/ml)</t>
  </si>
  <si>
    <t>UKUPNO:</t>
  </si>
  <si>
    <t>0069145</t>
  </si>
  <si>
    <t>BINOCRIT, 6 po 1ml ( 2000i.j./1ml )</t>
  </si>
  <si>
    <t>0069152</t>
  </si>
  <si>
    <t>EPREX ,rastvor za injekciju, špric, 6 po 2000 i.j./0,5 ml</t>
  </si>
  <si>
    <t>0069165</t>
  </si>
  <si>
    <t>RECORMON ,rastvor za injekciju, špric, 6 brizg. po 2000 i.j./0,3 ml</t>
  </si>
  <si>
    <t>0069205</t>
  </si>
  <si>
    <t>MIRCERA, 1 po 75 mcg / 0,3 ml</t>
  </si>
  <si>
    <t>0069227</t>
  </si>
  <si>
    <t>EQRALYS, 6 po 0.6 ml (2000i.j./0.6ml)</t>
  </si>
  <si>
    <t>0069924</t>
  </si>
  <si>
    <t>ARANESP, rastvor za injekciju, napunjen injekcioni špric 1 po 0,5 ml (20 mcg/0,5 ml)</t>
  </si>
  <si>
    <t>0069928</t>
  </si>
  <si>
    <t>ARANESP, rastvor za injekciju, napunjen injekcioni špric 1 po 0,3 ml (30 mcg/0,3 ml)</t>
  </si>
  <si>
    <t>0069939</t>
  </si>
  <si>
    <t>ARANESP, rastvor za injekciju, napunjen injekcioni špric 1 po 0,4 ml (10 mcg/0,4 ml)</t>
  </si>
  <si>
    <t xml:space="preserve">UKUPNO: </t>
  </si>
  <si>
    <t>777777C</t>
  </si>
  <si>
    <t>Medicinski ugljen-dioksid</t>
  </si>
  <si>
    <t>777777N</t>
  </si>
  <si>
    <t>Medicinski azot suboksid</t>
  </si>
  <si>
    <t>777777O</t>
  </si>
  <si>
    <t>Medicinski kiseonik</t>
  </si>
  <si>
    <t xml:space="preserve">Ukupno: </t>
  </si>
  <si>
    <t>UM000004</t>
  </si>
  <si>
    <t>STAPLERI</t>
  </si>
  <si>
    <t>UM000008</t>
  </si>
  <si>
    <t>PUNJENJE ZA STAPLERE</t>
  </si>
  <si>
    <t>UM000009</t>
  </si>
  <si>
    <t>MREŽICE ZA HERNIJE</t>
  </si>
  <si>
    <t>UM000023</t>
  </si>
  <si>
    <t>UM000024</t>
  </si>
  <si>
    <t xml:space="preserve">KLIPS ( DVA PAKETA PO 6 ) </t>
  </si>
  <si>
    <t>SM000004</t>
  </si>
  <si>
    <t>KLIPSEVI</t>
  </si>
  <si>
    <t>SM000080</t>
  </si>
  <si>
    <t>KATETER ZA NEFROSTOMU</t>
  </si>
  <si>
    <t>OR000013</t>
  </si>
  <si>
    <t>KIRŠNER IGLA</t>
  </si>
  <si>
    <t>OR000019</t>
  </si>
  <si>
    <t>SAMODINAMIZIRAJUĆI UNUTRAŠNJI FIKSATOR</t>
  </si>
  <si>
    <t>OR000021</t>
  </si>
  <si>
    <t>L PLOČA</t>
  </si>
  <si>
    <t>OR000022</t>
  </si>
  <si>
    <t>T PLOČA</t>
  </si>
  <si>
    <t>OR000025</t>
  </si>
  <si>
    <t>RAVNA PLOČA</t>
  </si>
  <si>
    <t>OR000029</t>
  </si>
  <si>
    <t>ŽICA</t>
  </si>
  <si>
    <t>OR000030</t>
  </si>
  <si>
    <t>KOŠTANI ZAVRTNJI</t>
  </si>
  <si>
    <t>OR000031</t>
  </si>
  <si>
    <t>KLINOVI ZA FIKSACIJU KOSTIJU</t>
  </si>
  <si>
    <t>BP20008</t>
  </si>
  <si>
    <t>Intramedularni titanijumski klin</t>
  </si>
  <si>
    <t>BP20009</t>
  </si>
  <si>
    <t>Završna titanijumska kapa</t>
  </si>
  <si>
    <t>BP20010</t>
  </si>
  <si>
    <t>Kanulirani titanijumski zavrtanj</t>
  </si>
  <si>
    <t>BP20012</t>
  </si>
  <si>
    <t>Titanijumski zavrtanj za distalno zaključivanje klina</t>
  </si>
  <si>
    <t>BP20041</t>
  </si>
  <si>
    <t>Anatomski titanijumski klin</t>
  </si>
  <si>
    <t>BP20042</t>
  </si>
  <si>
    <t>BP20044</t>
  </si>
  <si>
    <t>BP20066</t>
  </si>
  <si>
    <t>Zaključavajuća ploča za distalni femur</t>
  </si>
  <si>
    <t>BP20067</t>
  </si>
  <si>
    <t>Šrafovi</t>
  </si>
  <si>
    <t>BP20068</t>
  </si>
  <si>
    <t>Kortikalni zavrtanj</t>
  </si>
  <si>
    <t>BP20075</t>
  </si>
  <si>
    <t>Zaključavajuća ploča za medijalnu tibiju</t>
  </si>
  <si>
    <t>BP20070-1</t>
  </si>
  <si>
    <t>Šrafovi sa zaključavajućom glavom</t>
  </si>
  <si>
    <t>BP20071-1</t>
  </si>
  <si>
    <t>Kortikalni zavrtanj samorezujući</t>
  </si>
  <si>
    <t>OR000040</t>
  </si>
  <si>
    <t>Austin Moor parcijalna proteza kuka</t>
  </si>
  <si>
    <t>OR000049</t>
  </si>
  <si>
    <t>Sterilni cement sa antibiotikom od 40gr</t>
  </si>
  <si>
    <t>OR000050</t>
  </si>
  <si>
    <t>Cementni femoralni stem</t>
  </si>
  <si>
    <t>OR000051</t>
  </si>
  <si>
    <t>Femoralna glava</t>
  </si>
  <si>
    <t>OR000057</t>
  </si>
  <si>
    <t>Cementna acetabularna kapa</t>
  </si>
  <si>
    <t>Specijalistički pregled prvi</t>
  </si>
  <si>
    <t>Specijalistički pregled kontrolni</t>
  </si>
  <si>
    <t>009005</t>
  </si>
  <si>
    <t>Specijalistički pregled</t>
  </si>
  <si>
    <t>009150</t>
  </si>
  <si>
    <t>Nekrektomija po seansi</t>
  </si>
  <si>
    <t>009161</t>
  </si>
  <si>
    <t>Zaustavljanje krvarenja hirurškim putem</t>
  </si>
  <si>
    <t>009178</t>
  </si>
  <si>
    <t>Ekscizija benignih/malignih kožnih tumora sa direktnom suturom  M.F. Regija</t>
  </si>
  <si>
    <t>009183</t>
  </si>
  <si>
    <t>Uklanjanje konaca</t>
  </si>
  <si>
    <t>009219</t>
  </si>
  <si>
    <t>Davanje injekcije u terapijske / dijagnostičke svrhe</t>
  </si>
  <si>
    <t>009244</t>
  </si>
  <si>
    <t>Kauterizacija tkiva</t>
  </si>
  <si>
    <t>039336</t>
  </si>
  <si>
    <t>Procena opšteg stanja pacijenta</t>
  </si>
  <si>
    <t>039338</t>
  </si>
  <si>
    <t>Procena neurološkog stanja</t>
  </si>
  <si>
    <t>090001</t>
  </si>
  <si>
    <t>Površinska individualna psihoterapija</t>
  </si>
  <si>
    <t>090004</t>
  </si>
  <si>
    <t>Informativni intervju psihologa</t>
  </si>
  <si>
    <t>090008</t>
  </si>
  <si>
    <t>Individualni psihološki tretman pacijenta</t>
  </si>
  <si>
    <t>090009</t>
  </si>
  <si>
    <t>Individualni rad psihologa sa roditeljima</t>
  </si>
  <si>
    <t>090011</t>
  </si>
  <si>
    <t>Savetodavni intervju</t>
  </si>
  <si>
    <t>090012</t>
  </si>
  <si>
    <t>Pismeni nalaz i mišljenje psihologa</t>
  </si>
  <si>
    <t>090013</t>
  </si>
  <si>
    <t>Brza procena inteligencije</t>
  </si>
  <si>
    <t>090014</t>
  </si>
  <si>
    <t>Testovno kompletno ispitivanje inteligencije</t>
  </si>
  <si>
    <t>090017</t>
  </si>
  <si>
    <t>Eksploaracija ličnosti</t>
  </si>
  <si>
    <t>090019</t>
  </si>
  <si>
    <t>Procena organskog oštećenja</t>
  </si>
  <si>
    <t>090023</t>
  </si>
  <si>
    <t>Informativni intervju psihijatra</t>
  </si>
  <si>
    <t>090051</t>
  </si>
  <si>
    <t>Ispitivanje aktivnosti dnevnog života</t>
  </si>
  <si>
    <t>Specijalistički psihijatrijski pregled prvi</t>
  </si>
  <si>
    <t>090077</t>
  </si>
  <si>
    <t>Bprs skala za psihoze</t>
  </si>
  <si>
    <t>090084</t>
  </si>
  <si>
    <t>Specijalistički psihijatrijski pregled ponovni</t>
  </si>
  <si>
    <t>090200</t>
  </si>
  <si>
    <t>Prijava i kontrolna prijava malignih, infektivnih i neuropsijatrijskih oboljenja</t>
  </si>
  <si>
    <t>090201</t>
  </si>
  <si>
    <t>Priprema za psihološko ispitivanje</t>
  </si>
  <si>
    <t>090202</t>
  </si>
  <si>
    <t>Psihološko ispitivanje</t>
  </si>
  <si>
    <t>090203</t>
  </si>
  <si>
    <t>Analiza rezultata dobijenih psihološkim ispitivanjem, integracija i formiranje zaključaka</t>
  </si>
  <si>
    <t>090207</t>
  </si>
  <si>
    <t>Planirani intervju</t>
  </si>
  <si>
    <t>090908</t>
  </si>
  <si>
    <t>Behejvior psihoterapija (individualna)</t>
  </si>
  <si>
    <t>Uzimanje materijala sa kože i vidljivih sluzokoža za mikološki, bakteriološki i citološki pregled</t>
  </si>
  <si>
    <t>241013</t>
  </si>
  <si>
    <t>Izdavanje medicinskog sredstava za lečenje na bolničko trebovanje po vrsti med. Sredstva</t>
  </si>
  <si>
    <t>241021</t>
  </si>
  <si>
    <t>Savetovanje ili informisanje pacijenta o primeni propisanog leka</t>
  </si>
  <si>
    <t>241024</t>
  </si>
  <si>
    <t>Konsultacija sa lekarima vezana za farmakoterapiju (uslugu obavlja specijalista)</t>
  </si>
  <si>
    <t>241026</t>
  </si>
  <si>
    <t>Provera mogućih interakcija među primenjenim lekovima</t>
  </si>
  <si>
    <t>241027</t>
  </si>
  <si>
    <t>Praćenje terapijskog delovanja leka (uslugu obavlja specijalista)</t>
  </si>
  <si>
    <t>250103</t>
  </si>
  <si>
    <t>Otvaranje medicinske dokumentacije ili upisivanje u zdravstvenu dokumentaciju</t>
  </si>
  <si>
    <t>250107</t>
  </si>
  <si>
    <t>Izrada individualnih izveštaja (izveštaji o hospitalizaciji, prijava porođaja, prijava pobačaja, potvrda o smrti, prijava zarazne bolesti, prijava malignog oboljenja i drugo)</t>
  </si>
  <si>
    <t>260076</t>
  </si>
  <si>
    <t>Uzorkovanje i slanje materijala za laboratorijsko ispitivanje</t>
  </si>
  <si>
    <t>270103</t>
  </si>
  <si>
    <t xml:space="preserve">Ocena rezultata biohemijskih pokazatelja krvi i urina, ocena </t>
  </si>
  <si>
    <t>310039</t>
  </si>
  <si>
    <t>Telemetrijski EKG</t>
  </si>
  <si>
    <t>Specijalistički pregled fizijatra</t>
  </si>
  <si>
    <t>Specijalistički pregled fizijatra-kontrolni</t>
  </si>
  <si>
    <t>600011</t>
  </si>
  <si>
    <t>Elektrostimulacija</t>
  </si>
  <si>
    <t>600012</t>
  </si>
  <si>
    <t>Interferentne struje</t>
  </si>
  <si>
    <t>600015</t>
  </si>
  <si>
    <t>Stabilna galvanizacija</t>
  </si>
  <si>
    <t>600016</t>
  </si>
  <si>
    <t>Dijadinamičke struje</t>
  </si>
  <si>
    <t>600021</t>
  </si>
  <si>
    <t>Subakvalni ultrazvuk</t>
  </si>
  <si>
    <t>600023</t>
  </si>
  <si>
    <t>Elektromagnetno polje</t>
  </si>
  <si>
    <t>600103</t>
  </si>
  <si>
    <t>Pozicioniranje</t>
  </si>
  <si>
    <t>600111</t>
  </si>
  <si>
    <t>Vežbe hoda u razboju</t>
  </si>
  <si>
    <t>600112</t>
  </si>
  <si>
    <t>Aktivne vežbe sa pomagalima</t>
  </si>
  <si>
    <t>600114</t>
  </si>
  <si>
    <t>Korektivne vežbe pred ogledalom</t>
  </si>
  <si>
    <t>600115</t>
  </si>
  <si>
    <t>Obuka zaštitnim pokretima i položajima tela kod diskopatičara</t>
  </si>
  <si>
    <t>600116</t>
  </si>
  <si>
    <t>Vežbe za reumatoidni artritis</t>
  </si>
  <si>
    <t>600120</t>
  </si>
  <si>
    <t>Aktivne segmentne vežbe sa otporom</t>
  </si>
  <si>
    <t>600122</t>
  </si>
  <si>
    <t>Pasivne segmentne vežbe</t>
  </si>
  <si>
    <t>600123</t>
  </si>
  <si>
    <t>Individualni rad sa decom (juvenilni artritis, cerebrala i sl.)</t>
  </si>
  <si>
    <t>600124</t>
  </si>
  <si>
    <t>Vežbe na spravama ili ergobiciklu</t>
  </si>
  <si>
    <t>600170</t>
  </si>
  <si>
    <t>Prebacivanje dominantnog na neoštećen ekstremitet</t>
  </si>
  <si>
    <t>600173</t>
  </si>
  <si>
    <t>Vežbe pacijenata sa paraplegijom ili hemiplegijom</t>
  </si>
  <si>
    <t>600312</t>
  </si>
  <si>
    <t>Hod po ravnom</t>
  </si>
  <si>
    <t>600331</t>
  </si>
  <si>
    <t>Laser po akupunkturnim tačkama</t>
  </si>
  <si>
    <t>600351</t>
  </si>
  <si>
    <t>Vežbe kod deformiteta kičmenog stuba kod dece</t>
  </si>
  <si>
    <t>600808</t>
  </si>
  <si>
    <t>Rani rehabilitacioni tretman u koronarnoj i postkoronarnoj jedinici kod pacijenata sa akutnim infarktom miokarda</t>
  </si>
  <si>
    <t>11212-00</t>
  </si>
  <si>
    <t xml:space="preserve">Pregled očnog dna </t>
  </si>
  <si>
    <t>11312-00</t>
  </si>
  <si>
    <t>Audiometrija, vazdušna i koštana sprovodljivost, standardna tehnika</t>
  </si>
  <si>
    <t>11324-00</t>
  </si>
  <si>
    <t>Timpanometrija standardnim probnim tonom</t>
  </si>
  <si>
    <t>11333-00</t>
  </si>
  <si>
    <t>Kalorički test čula za ravnotežu</t>
  </si>
  <si>
    <t>11500-00</t>
  </si>
  <si>
    <t>Bronhospirometrija</t>
  </si>
  <si>
    <t>11503-04</t>
  </si>
  <si>
    <t>Test opterećenja u svrhu procene respiratornog statusa</t>
  </si>
  <si>
    <t>11506-00</t>
  </si>
  <si>
    <t>Ostala merenja respiratorne funkcije</t>
  </si>
  <si>
    <t>11600-00</t>
  </si>
  <si>
    <t>Praćenje krvnog pritiska u srčanim šupljinama</t>
  </si>
  <si>
    <t>11600-03</t>
  </si>
  <si>
    <t>Praćenje sistemskog arterijskog pritiska</t>
  </si>
  <si>
    <t>11602-00</t>
  </si>
  <si>
    <t xml:space="preserve"> Ispitivanje i snimanje perifernih vena u jednom ili više ekstremiteta pri odmaranju, korišćnjem CW doplera ili pulsnog doplera</t>
  </si>
  <si>
    <t>11614-00</t>
  </si>
  <si>
    <t>Pregled i snimanje (sonografija) intrakranijalne arterijske cirkulacije korišćenjem transkranijalnog doplera</t>
  </si>
  <si>
    <t>11700-00</t>
  </si>
  <si>
    <t>Ostale elektrokardiografije (EKG)</t>
  </si>
  <si>
    <t>11708-00</t>
  </si>
  <si>
    <t>Ambulantno kontinuirano EKG snimanje</t>
  </si>
  <si>
    <t>11709-00</t>
  </si>
  <si>
    <t xml:space="preserve">Holter ambulantno kontinuirano EKG snimanje </t>
  </si>
  <si>
    <t>11712-00</t>
  </si>
  <si>
    <t>Kardiovaskularni stres test –test opterećenja</t>
  </si>
  <si>
    <t>11713-00</t>
  </si>
  <si>
    <t>Snimanje prosečnog signala EKG-a</t>
  </si>
  <si>
    <t>11900-00</t>
  </si>
  <si>
    <t>Merenje protoka urina</t>
  </si>
  <si>
    <t>12000-00</t>
  </si>
  <si>
    <t>Test kožne osetljivosti sa ≤ 20 alergena</t>
  </si>
  <si>
    <t xml:space="preserve">Hemodijaliza </t>
  </si>
  <si>
    <t xml:space="preserve">Intermitentna hemodiafiltracija  </t>
  </si>
  <si>
    <t>13312-00</t>
  </si>
  <si>
    <t xml:space="preserve">Vađenje krvi novorođenčeta u dijagnostičke svrhe </t>
  </si>
  <si>
    <t>13400-00</t>
  </si>
  <si>
    <t xml:space="preserve"> Kardioverzija</t>
  </si>
  <si>
    <t>13706-01</t>
  </si>
  <si>
    <t xml:space="preserve">Transfuzija pune krvi </t>
  </si>
  <si>
    <t>13706-02</t>
  </si>
  <si>
    <t xml:space="preserve">Transfuzija eritrocita </t>
  </si>
  <si>
    <t>13706-03</t>
  </si>
  <si>
    <t>Transfuzija trombocita</t>
  </si>
  <si>
    <t>13706-05</t>
  </si>
  <si>
    <t xml:space="preserve"> Transfuzija gama globulina </t>
  </si>
  <si>
    <t>13757-00</t>
  </si>
  <si>
    <t>Terapijska venesekcija</t>
  </si>
  <si>
    <t>13815-01</t>
  </si>
  <si>
    <t xml:space="preserve">Perkutana centralna venska kateterizacija </t>
  </si>
  <si>
    <t>13839-00</t>
  </si>
  <si>
    <t>Vađenje krvi u dijagnostičke svrhe</t>
  </si>
  <si>
    <t>13882-00</t>
  </si>
  <si>
    <t xml:space="preserve">Postupak održavanja kontinuirane ventilatorne podrške, ≤ 24 sata </t>
  </si>
  <si>
    <t>14200-00</t>
  </si>
  <si>
    <t>Gastrična lavaža</t>
  </si>
  <si>
    <t>16511-00</t>
  </si>
  <si>
    <t>Primena serklaža na grlić materice</t>
  </si>
  <si>
    <t>16512-00</t>
  </si>
  <si>
    <t>Skidanje konca serklaža</t>
  </si>
  <si>
    <t>16514-01</t>
  </si>
  <si>
    <t>Eksterni CTG monitoring fetusa</t>
  </si>
  <si>
    <t>16520-01</t>
  </si>
  <si>
    <t>Hitan klasični carski rez</t>
  </si>
  <si>
    <t>16520-02</t>
  </si>
  <si>
    <t>Elektivni carski rez sa rezom na donjem segmentu materice</t>
  </si>
  <si>
    <t>16520-03</t>
  </si>
  <si>
    <t>Hitan carski rez sa rezom na donjem segmentu materice</t>
  </si>
  <si>
    <t>16564-00</t>
  </si>
  <si>
    <t>Postpartalna evakuacija sadržaja materice dilatacijom cervikalnog kanala i kiretažom</t>
  </si>
  <si>
    <t>16571-00</t>
  </si>
  <si>
    <t>Sutura rupture grlića materice nakon porođaja</t>
  </si>
  <si>
    <t>16573-00</t>
  </si>
  <si>
    <t>Sutura rascepa perineuma trećeg ili četvrtog stepena</t>
  </si>
  <si>
    <t>22007-00</t>
  </si>
  <si>
    <t>Endotrahealna intubacija, jednolumenski tubus</t>
  </si>
  <si>
    <t>22007-01</t>
  </si>
  <si>
    <t xml:space="preserve"> Postupak održavanja endotrahealne intubacije (kontrola pravilne pozicije), jednolumenski tubus</t>
  </si>
  <si>
    <t>Održavanje endotrahealne intubacije, jednolumenski tubus</t>
  </si>
  <si>
    <t>22065-00</t>
  </si>
  <si>
    <t>Terapija hladnoćom</t>
  </si>
  <si>
    <t>30023-00</t>
  </si>
  <si>
    <t>Ekscizijski debridman mekog tkiva</t>
  </si>
  <si>
    <t>30026-00</t>
  </si>
  <si>
    <t>Reparacija rane na koži i potkožnom tkivu ostalih oblasti, površinska</t>
  </si>
  <si>
    <t>30055-00</t>
  </si>
  <si>
    <t>Previjanje rane</t>
  </si>
  <si>
    <t>30061-00</t>
  </si>
  <si>
    <t>Uklanjanje stranog tela iz kože i potkožnog tkiva bez incizije</t>
  </si>
  <si>
    <t>30061-02</t>
  </si>
  <si>
    <t>Uklanjanje površinskog stranog tela sa rožnjače</t>
  </si>
  <si>
    <t>30061-04</t>
  </si>
  <si>
    <t>Uklanjanje površinskog stranog tela sa konjuktive</t>
  </si>
  <si>
    <t>30064-00</t>
  </si>
  <si>
    <t>Uklanjanje stranog tela iz kože i potkožnog tkiva incizijom</t>
  </si>
  <si>
    <t>30068-00</t>
  </si>
  <si>
    <t>Odstranjenje stranoga tela iz mekog tkiva, neklasifikovano na drugom mestu</t>
  </si>
  <si>
    <t>30071-00</t>
  </si>
  <si>
    <t>Biopsija kože i potkožnog tkiva</t>
  </si>
  <si>
    <t>30075-00</t>
  </si>
  <si>
    <t>Biopsija limfnog čvora</t>
  </si>
  <si>
    <t>30075-01</t>
  </si>
  <si>
    <t>Biopsija mekog tkiva</t>
  </si>
  <si>
    <t>30075-10</t>
  </si>
  <si>
    <t>Biopsija mokraćne bešike</t>
  </si>
  <si>
    <t>30075-11</t>
  </si>
  <si>
    <t>Ekscizija dubokog limfnog čvora iz dojke (mlečne žlezde)</t>
  </si>
  <si>
    <t>30075-12</t>
  </si>
  <si>
    <t>Biopsija želuca</t>
  </si>
  <si>
    <t>30075-13</t>
  </si>
  <si>
    <t>Biopsija tankog creva</t>
  </si>
  <si>
    <t>30075-14</t>
  </si>
  <si>
    <t>Biopsija debelog creva</t>
  </si>
  <si>
    <t>30075-15</t>
  </si>
  <si>
    <t xml:space="preserve">Biopsija žučne kese ili žučnih puteva </t>
  </si>
  <si>
    <t>30075-19</t>
  </si>
  <si>
    <t>Biopsija jezika</t>
  </si>
  <si>
    <t>30075-23</t>
  </si>
  <si>
    <t>Biopsija usne šupljine</t>
  </si>
  <si>
    <t>30075-24</t>
  </si>
  <si>
    <t>Biopsija mekog nepca</t>
  </si>
  <si>
    <t>30075-25</t>
  </si>
  <si>
    <t>Biopsija tonzila ili adenoida</t>
  </si>
  <si>
    <t>30075-26</t>
  </si>
  <si>
    <t xml:space="preserve"> Biopsija u farinksu</t>
  </si>
  <si>
    <t>30075-28</t>
  </si>
  <si>
    <t>Biopsija promena spoljašnjeg uva</t>
  </si>
  <si>
    <t>30075-37</t>
  </si>
  <si>
    <t xml:space="preserve"> Biopsija peritoneuma</t>
  </si>
  <si>
    <t>30075-38</t>
  </si>
  <si>
    <t>Biopsija perineuma</t>
  </si>
  <si>
    <t>30090-00</t>
  </si>
  <si>
    <t>Perkutana biopsija pleure iglom</t>
  </si>
  <si>
    <t>30107-00</t>
  </si>
  <si>
    <t>Ekscizija gangliona, neklasifikovana na drugom mestu</t>
  </si>
  <si>
    <t>30168-00</t>
  </si>
  <si>
    <t>Lipektomija, jedna ekscizija</t>
  </si>
  <si>
    <t>30180-00</t>
  </si>
  <si>
    <t>Parcijalna ekscizija aksilarnih znojnih žlezda</t>
  </si>
  <si>
    <t>30189-00</t>
  </si>
  <si>
    <t>Uklanjanje moluske (molluscum contagiosum)</t>
  </si>
  <si>
    <t>30189-01</t>
  </si>
  <si>
    <t>Uklanjanje ostalih bradavica</t>
  </si>
  <si>
    <t>30195-06</t>
  </si>
  <si>
    <t>Elektroterapija lezija na koži, pojedinačna lezija</t>
  </si>
  <si>
    <t>30195-07</t>
  </si>
  <si>
    <t>Elektroterapija lezija na koži, višestruke lezije</t>
  </si>
  <si>
    <t>30207-00</t>
  </si>
  <si>
    <t>Primena sredstva u lezijama na koži</t>
  </si>
  <si>
    <t>30216-00</t>
  </si>
  <si>
    <t>Aspiracija hematoma iz kože i potkožnog tkiva</t>
  </si>
  <si>
    <t>30216-01</t>
  </si>
  <si>
    <t>Aspiracija apscesa iz kože i potkožnog tkiva</t>
  </si>
  <si>
    <t>30216-02</t>
  </si>
  <si>
    <t>Ostale aspiracije iz kože i potkožnog tkiva</t>
  </si>
  <si>
    <t>30223-00</t>
  </si>
  <si>
    <t>Incizija i drenaža hematoma kože i potkožnog tkiva</t>
  </si>
  <si>
    <t>30223-01</t>
  </si>
  <si>
    <t xml:space="preserve"> Incizija i drenaža apscesa kože i potkožnog tkiva</t>
  </si>
  <si>
    <t>30223-02</t>
  </si>
  <si>
    <t>Ostale incizije i drenaže kože i potkožnog tkiva</t>
  </si>
  <si>
    <t>30223-03</t>
  </si>
  <si>
    <t>Incizija i drenaža apscesa mekog tkiva</t>
  </si>
  <si>
    <t>30266-00</t>
  </si>
  <si>
    <t>Incizija pljuvačnih žlezda ili kanala</t>
  </si>
  <si>
    <t>30278-00</t>
  </si>
  <si>
    <t>Lingvalna frenektomija</t>
  </si>
  <si>
    <t>30283-00</t>
  </si>
  <si>
    <t>Ekscizija ciste u ustima</t>
  </si>
  <si>
    <t>30323-00</t>
  </si>
  <si>
    <t xml:space="preserve">Ekscizija retroperitonealne neuroendokrine lezije sa retroperitonealnom disekcijom </t>
  </si>
  <si>
    <t>30329-01</t>
  </si>
  <si>
    <t xml:space="preserve"> Regionalna ekscizija limfnih čvorova prepone</t>
  </si>
  <si>
    <t>30336-00</t>
  </si>
  <si>
    <t>Radikalna ekscizija limfnih čvorova  aksile</t>
  </si>
  <si>
    <t>30373-00</t>
  </si>
  <si>
    <t>Eksplorativna laparotomija</t>
  </si>
  <si>
    <t>30375-02</t>
  </si>
  <si>
    <t>Kolotomija</t>
  </si>
  <si>
    <t>30375-03</t>
  </si>
  <si>
    <t>Enterotomija tankog creva</t>
  </si>
  <si>
    <t>30375-07</t>
  </si>
  <si>
    <t>Gastrostomija</t>
  </si>
  <si>
    <t>30375-10</t>
  </si>
  <si>
    <t>Šav perforiranog ulkusa</t>
  </si>
  <si>
    <t>30375-18</t>
  </si>
  <si>
    <t>Repozicija volvulusa tankog creva</t>
  </si>
  <si>
    <t>30375-19</t>
  </si>
  <si>
    <t>Ostale reparacije tankog creva</t>
  </si>
  <si>
    <t>30375-22</t>
  </si>
  <si>
    <t>Transabdominalna gastroskopija</t>
  </si>
  <si>
    <t>30375-24</t>
  </si>
  <si>
    <t>Šav tankog creva</t>
  </si>
  <si>
    <t>30375-28</t>
  </si>
  <si>
    <t>Privremena kolostoma</t>
  </si>
  <si>
    <t>30375-29</t>
  </si>
  <si>
    <t>Privremena ileostoma</t>
  </si>
  <si>
    <t>30378-00</t>
  </si>
  <si>
    <t>Odvajanje abdominalnih priraslica</t>
  </si>
  <si>
    <t>30385-00</t>
  </si>
  <si>
    <t>Postoperativna relaparotomija</t>
  </si>
  <si>
    <t>30390-00</t>
  </si>
  <si>
    <t>Laparoskopija</t>
  </si>
  <si>
    <t>30393-00</t>
  </si>
  <si>
    <t>Laparoskopsko odvajanje abdominalnih priraslica</t>
  </si>
  <si>
    <t>30394-00</t>
  </si>
  <si>
    <t xml:space="preserve">Drenaža intra-abdominalnog apscesa, hematoma ili ciste </t>
  </si>
  <si>
    <t>30394-01</t>
  </si>
  <si>
    <t>Laparoskopska drenaža intra-abdominalnog apscesa, hematoma ili ciste</t>
  </si>
  <si>
    <t>30396-00</t>
  </si>
  <si>
    <t>Debridman i lavaža peritonealne šupljine</t>
  </si>
  <si>
    <t>30403-00</t>
  </si>
  <si>
    <t>Reparacija incizione kile, bez mrežice</t>
  </si>
  <si>
    <t>30403-01</t>
  </si>
  <si>
    <t xml:space="preserve">Reparacija ostalih kila trbušnog zida </t>
  </si>
  <si>
    <t>30403-03</t>
  </si>
  <si>
    <t>Ponovno zatvaranje postoperativne disrupcije trbušnog zida</t>
  </si>
  <si>
    <t>30403-04</t>
  </si>
  <si>
    <t>Odloženo zatvaranje granulirajuće abdominalne rane</t>
  </si>
  <si>
    <t>30403-05</t>
  </si>
  <si>
    <t>Reparacija trbušnog zida nakon uzimanja mišićno-kožnog režnja</t>
  </si>
  <si>
    <t>30405-00</t>
  </si>
  <si>
    <t>Reparacija incizione kile sa transpozicijom mišića - CST</t>
  </si>
  <si>
    <t>30405-01</t>
  </si>
  <si>
    <t>Reparacija incizione kile sa protskim materijalom</t>
  </si>
  <si>
    <t>30405-02</t>
  </si>
  <si>
    <t>Reparacija incizione kile sa resekcijom strangulisanih vijuga creva</t>
  </si>
  <si>
    <t>30406-00</t>
  </si>
  <si>
    <t xml:space="preserve">Abdominalna paracenteza </t>
  </si>
  <si>
    <t>30411-00</t>
  </si>
  <si>
    <t>Intraoperativna biopsija jetre</t>
  </si>
  <si>
    <t>30412-00</t>
  </si>
  <si>
    <t>Intraoperativna iglena biopsija jetre</t>
  </si>
  <si>
    <t>30414-00</t>
  </si>
  <si>
    <t>Ekscizija promene iz jetre</t>
  </si>
  <si>
    <t>30415-00</t>
  </si>
  <si>
    <t>Segmentna resekcija jetre</t>
  </si>
  <si>
    <t>30439-00</t>
  </si>
  <si>
    <t>Intraoperativna holangiografija</t>
  </si>
  <si>
    <t>30443-00</t>
  </si>
  <si>
    <t>Holecistektomija</t>
  </si>
  <si>
    <t>30445-00</t>
  </si>
  <si>
    <t>Laparoskopska holecistektomija</t>
  </si>
  <si>
    <t>30455-00</t>
  </si>
  <si>
    <t>Holecistektomija sa holedohotomijom i bilijarno-intestinalnom anastomozom</t>
  </si>
  <si>
    <t>30473-00</t>
  </si>
  <si>
    <t>Panendoskopija do duodenuma</t>
  </si>
  <si>
    <t>30473-01</t>
  </si>
  <si>
    <t>Panendoskopija do duodenuma sa biopsijom</t>
  </si>
  <si>
    <t>30473-04</t>
  </si>
  <si>
    <t>Ezofagoskopija sa biopsijom</t>
  </si>
  <si>
    <t>30515-00</t>
  </si>
  <si>
    <t>Gastro-enterostomija</t>
  </si>
  <si>
    <t>30515-01</t>
  </si>
  <si>
    <t>Enterokoloanastomoza</t>
  </si>
  <si>
    <t>30518-01</t>
  </si>
  <si>
    <t>Parcijalna distalna gastrektomija sa gastrojejunalnom anastomozom</t>
  </si>
  <si>
    <t>30562-04</t>
  </si>
  <si>
    <t>Zatvaranje ostalih stoma tankog creva</t>
  </si>
  <si>
    <t>30565-00</t>
  </si>
  <si>
    <t>Resekcija tankog creva sa formiranjem stome</t>
  </si>
  <si>
    <t>30566-00</t>
  </si>
  <si>
    <t>Resekcija tankog creva sa anastomozom</t>
  </si>
  <si>
    <t>30571-00</t>
  </si>
  <si>
    <t>Apendektomija</t>
  </si>
  <si>
    <t>30572-00</t>
  </si>
  <si>
    <t>Laparoskopska apendektomija</t>
  </si>
  <si>
    <t>30609-00</t>
  </si>
  <si>
    <t>Laparoskopska reparacija femoralne hernije, jednostrano</t>
  </si>
  <si>
    <t>30609-02</t>
  </si>
  <si>
    <t>Laparoskopska reparacija ingvinalne hernije, jednostrano</t>
  </si>
  <si>
    <t>30609-03</t>
  </si>
  <si>
    <t>Laparoskopska reparacija ingvinalne hernije, obostrano</t>
  </si>
  <si>
    <t>30614-00</t>
  </si>
  <si>
    <t>Reparacija femoralne hernije, jednostrano</t>
  </si>
  <si>
    <t>30614-02</t>
  </si>
  <si>
    <t>Reparacija ingvinalne hernije, jednostrano</t>
  </si>
  <si>
    <t>30614-03</t>
  </si>
  <si>
    <t>Reparacija ingvinalne hernije, obostrano</t>
  </si>
  <si>
    <t>30615-00</t>
  </si>
  <si>
    <t>Reparacija inkarcerirane, strangulisane i obstruktivne hernije</t>
  </si>
  <si>
    <t>30617-00</t>
  </si>
  <si>
    <t>Reparacija umbilikalne hernije</t>
  </si>
  <si>
    <t>30617-01</t>
  </si>
  <si>
    <t>Reparacija epigastrične hernije,</t>
  </si>
  <si>
    <t>30617-02</t>
  </si>
  <si>
    <t>Reparacija hernije bele linije</t>
  </si>
  <si>
    <t>30631-00</t>
  </si>
  <si>
    <t>Operacija hidrocele i /ili funikulocele</t>
  </si>
  <si>
    <t>30635-00</t>
  </si>
  <si>
    <t>Operacija varikocele (subingvinalna)</t>
  </si>
  <si>
    <t>30641-00</t>
  </si>
  <si>
    <t>Orhidektomija, jednostrana</t>
  </si>
  <si>
    <t>30641-01</t>
  </si>
  <si>
    <t>Orhidektomija, obostrana</t>
  </si>
  <si>
    <t>30644-04</t>
  </si>
  <si>
    <t>Biopsija testisa, jednostrana - otvorena</t>
  </si>
  <si>
    <t>30653-00</t>
  </si>
  <si>
    <t>Cirkumcizija (obrezivanje) muškarca</t>
  </si>
  <si>
    <t>30676-01</t>
  </si>
  <si>
    <t>Ekscizija pilonidalnog sinusa ili ciste</t>
  </si>
  <si>
    <t>31205-00</t>
  </si>
  <si>
    <t>Ekscizija lezije(a) na koži i potkožnom tkivu ostalih oblasti</t>
  </si>
  <si>
    <t>31205-01</t>
  </si>
  <si>
    <t>Ekscizija čira na koži i potkožom tkivu</t>
  </si>
  <si>
    <t>31230-00</t>
  </si>
  <si>
    <t>Ekscizija lezije(a) na koži i potkožnom tkivu očnog kapka</t>
  </si>
  <si>
    <t>31230-01</t>
  </si>
  <si>
    <t>Ekscizija lezije(a) na koži i potkožnom tkivu nosa</t>
  </si>
  <si>
    <t>31230-02</t>
  </si>
  <si>
    <t>Ekscizija lezije(a) na koži i potkožnom tkivu uva</t>
  </si>
  <si>
    <t>31230-03</t>
  </si>
  <si>
    <t>Ekscizija lezije(a) na koži i potkožnom tkivu usne</t>
  </si>
  <si>
    <t>31235-00</t>
  </si>
  <si>
    <t>Ekscizija lezije(a) na koži i potkožnom tkivu ostalih oblasti na glavi</t>
  </si>
  <si>
    <t>31235-01</t>
  </si>
  <si>
    <t>Ekscizija lezije(a) na koži i potkožnom tkivu vrata</t>
  </si>
  <si>
    <t>31235-02</t>
  </si>
  <si>
    <t>Ekscizija lezije(a) na koži i potkožnom tkivu šake</t>
  </si>
  <si>
    <t>31350-00</t>
  </si>
  <si>
    <t>Ekscizija lezije mekog tkiva, neklasifikovana na drugom mestu</t>
  </si>
  <si>
    <t>31423-00</t>
  </si>
  <si>
    <t>Ekscizija (biopsija) limfnog čvora vrata</t>
  </si>
  <si>
    <t>31500-00</t>
  </si>
  <si>
    <t>Ekscizija lezija na dojkama</t>
  </si>
  <si>
    <t>Otvorena biopsija dojke</t>
  </si>
  <si>
    <t>31518-00</t>
  </si>
  <si>
    <t>Jednostavna mastektomija, jednostrana</t>
  </si>
  <si>
    <t>31524-00</t>
  </si>
  <si>
    <t>Potkožna mastektomija, jednostrana</t>
  </si>
  <si>
    <t>Biopsija dojke iglom</t>
  </si>
  <si>
    <t>32000-00</t>
  </si>
  <si>
    <t xml:space="preserve">Parcijalna resekcija debelog creva sa formiranjem stome </t>
  </si>
  <si>
    <t>32003-00</t>
  </si>
  <si>
    <t>Ograničena resekcija debelog creva sa anastomozom</t>
  </si>
  <si>
    <t>32003-01</t>
  </si>
  <si>
    <t>Desna hemikolektomija sa anastomozom</t>
  </si>
  <si>
    <t>32004-01</t>
  </si>
  <si>
    <t>Proširena desna hemikolektomija sa formiranjem stome</t>
  </si>
  <si>
    <t>32005-00</t>
  </si>
  <si>
    <t>Subtotalna kolektomija sa anastomozom</t>
  </si>
  <si>
    <t>32005-01</t>
  </si>
  <si>
    <t>Proširena desna hemikolektomija sa anastomozom</t>
  </si>
  <si>
    <t>32006-00</t>
  </si>
  <si>
    <t>Leva hemikolektomija sa anastomozom</t>
  </si>
  <si>
    <t>32012-00</t>
  </si>
  <si>
    <t>Totalna kolektomija sa ileorektalnom anastomozom</t>
  </si>
  <si>
    <t>32024-00</t>
  </si>
  <si>
    <t>Visoka prednja resekcija rektuma</t>
  </si>
  <si>
    <t>32025-00</t>
  </si>
  <si>
    <t>Niska prednja resekcija rektuma</t>
  </si>
  <si>
    <t>32026-00</t>
  </si>
  <si>
    <t>Ultra niska prednja resekcija rektuma</t>
  </si>
  <si>
    <t>32028-00</t>
  </si>
  <si>
    <t>Ultra niska prednja resekcija rektuma sa ručno ušivenom koloanalnom anastomozom</t>
  </si>
  <si>
    <t>32030-00</t>
  </si>
  <si>
    <t>Rektosigmoidektomija sa formiranjem stome</t>
  </si>
  <si>
    <t>32075-00</t>
  </si>
  <si>
    <t>Rigidna rektosigmoidoskopija</t>
  </si>
  <si>
    <t>32075-01</t>
  </si>
  <si>
    <t>Rigidna rektosigmoidoskopija sa biopsijom</t>
  </si>
  <si>
    <t>32084-00</t>
  </si>
  <si>
    <t>Fiberoptička kolonoskopija do hepatičke fleksure</t>
  </si>
  <si>
    <t>Fiberoptička kolonoskopija do hepatičke fleksure sa biopsijom</t>
  </si>
  <si>
    <t>32087-00</t>
  </si>
  <si>
    <t>Fiberoptička kolonoskopija do hepatičke fleksure sa polipektomijom</t>
  </si>
  <si>
    <t>Fiberoptička kolonoskopija do cekuma sa polipektomijom</t>
  </si>
  <si>
    <t>32099-00</t>
  </si>
  <si>
    <t>Perianalna submukozna ekscizija lezije ili tkiva rektuma</t>
  </si>
  <si>
    <t>32123-00</t>
  </si>
  <si>
    <t>Anoplastika</t>
  </si>
  <si>
    <t>32126-00</t>
  </si>
  <si>
    <t>Sfinkteroplastika – apozicija mišića sfinktera</t>
  </si>
  <si>
    <t>32138-00</t>
  </si>
  <si>
    <t>Hemoroidektomija</t>
  </si>
  <si>
    <t>32142-00</t>
  </si>
  <si>
    <t>Ekscizija analnog kožnog visuljka</t>
  </si>
  <si>
    <t>32142-01</t>
  </si>
  <si>
    <t>Ekscizija analnog polipa</t>
  </si>
  <si>
    <t>32147-00</t>
  </si>
  <si>
    <t>Incizija perianalnog tromba</t>
  </si>
  <si>
    <t>32153-00</t>
  </si>
  <si>
    <t>Dilatacija anusa</t>
  </si>
  <si>
    <t>32159-00</t>
  </si>
  <si>
    <t>Ekscizija analne fistule - fistulektomija</t>
  </si>
  <si>
    <t>Ekscizija analne fistule koja zahvata donju polovinu analnog sfinktera</t>
  </si>
  <si>
    <t>32162-00</t>
  </si>
  <si>
    <t>Ekscizija komplikovane analne fistule</t>
  </si>
  <si>
    <t>Anorektalni pregled</t>
  </si>
  <si>
    <t>32174-01</t>
  </si>
  <si>
    <t>Drenaža perianalnog apscesa</t>
  </si>
  <si>
    <t>32177-00</t>
  </si>
  <si>
    <t>Odstranjenje kondiloma analnog kanala i perianalne regije</t>
  </si>
  <si>
    <t>32514-00</t>
  </si>
  <si>
    <t>Ponovna operacija za varikozne vene</t>
  </si>
  <si>
    <t>33815-13</t>
  </si>
  <si>
    <t>Direktno zatvaranje ostalih vena donjih udova</t>
  </si>
  <si>
    <t>34530-04</t>
  </si>
  <si>
    <t>Uklanjanje venskog katetera</t>
  </si>
  <si>
    <t>35503-00</t>
  </si>
  <si>
    <t>Ubacivanje intrauterinog uređaja (IUD)</t>
  </si>
  <si>
    <t>35506-02</t>
  </si>
  <si>
    <t>Uklanjanje intrauterinog uloška</t>
  </si>
  <si>
    <t>35507-00</t>
  </si>
  <si>
    <t xml:space="preserve">Destrukcija lezija vagine </t>
  </si>
  <si>
    <t>35507-01</t>
  </si>
  <si>
    <t>Destrukcija bradavica vulve</t>
  </si>
  <si>
    <t>35509-00</t>
  </si>
  <si>
    <t>Himenektomija</t>
  </si>
  <si>
    <t>35513-00</t>
  </si>
  <si>
    <t>Lečenje ciste Bartolinijeve žlezde</t>
  </si>
  <si>
    <t>35518-00</t>
  </si>
  <si>
    <t>Punkcija ciste jajnika</t>
  </si>
  <si>
    <t>35520-00</t>
  </si>
  <si>
    <t xml:space="preserve">Lečenje apscesa Bartolinijeve žlezde </t>
  </si>
  <si>
    <t>35539-03</t>
  </si>
  <si>
    <t>Biopsija vagine</t>
  </si>
  <si>
    <t>35570-00</t>
  </si>
  <si>
    <t>Reparacija prednjeg dela vagine, vaginalni pristup</t>
  </si>
  <si>
    <t>35571-00</t>
  </si>
  <si>
    <t>Reparacija zadnjeg dela vagine, vaginalni pristup</t>
  </si>
  <si>
    <t>35573-00</t>
  </si>
  <si>
    <t>Reparacija prednjeg i zadnjeg dela vagine, vaginalni pristup</t>
  </si>
  <si>
    <t>35599-01</t>
  </si>
  <si>
    <t>Revizija sling procedure kod stres inkontinencije kod žena (TVT,TOT)</t>
  </si>
  <si>
    <t>35608-00</t>
  </si>
  <si>
    <t>Kauterizacija promena na grliću materice</t>
  </si>
  <si>
    <t>Biopsija grlića materice</t>
  </si>
  <si>
    <t>35611-00</t>
  </si>
  <si>
    <t>Polipektomija grlića materice</t>
  </si>
  <si>
    <t>35614-00</t>
  </si>
  <si>
    <t>Kolposkopija</t>
  </si>
  <si>
    <t>35615-00</t>
  </si>
  <si>
    <t>Biopsija vulve</t>
  </si>
  <si>
    <t>35618-00</t>
  </si>
  <si>
    <t>Konizacija grlića materice</t>
  </si>
  <si>
    <t>35623-00</t>
  </si>
  <si>
    <t>Miomektomija histeroskopijom</t>
  </si>
  <si>
    <t>Miomektomija materice histeroskopijom</t>
  </si>
  <si>
    <t>35630-00</t>
  </si>
  <si>
    <t>Dijagnostička histeroskopija</t>
  </si>
  <si>
    <t>35633-01</t>
  </si>
  <si>
    <t>Polipektomija materice histeroskopijom</t>
  </si>
  <si>
    <t>35637-06</t>
  </si>
  <si>
    <t>Biopsija jajnika</t>
  </si>
  <si>
    <t>35637-07</t>
  </si>
  <si>
    <t>Laparoskopska incizija ciste ili apscesa jajnika</t>
  </si>
  <si>
    <t>35638-01</t>
  </si>
  <si>
    <t>Laparoskopska parcijalna ovariektomija</t>
  </si>
  <si>
    <t>35638-04</t>
  </si>
  <si>
    <t>Laparoskopska ovarijalna cistektomija, jednostrana</t>
  </si>
  <si>
    <t>35638-05</t>
  </si>
  <si>
    <t>Laparoskopska ovarijalna cistektomija, obostrana</t>
  </si>
  <si>
    <t>35638-07</t>
  </si>
  <si>
    <t>Laparoskopska parcijalna salpingektomija, jednostrana</t>
  </si>
  <si>
    <t>35638-09</t>
  </si>
  <si>
    <t>Laparoskopska salpingektomija, jednostrana</t>
  </si>
  <si>
    <t>35638-10</t>
  </si>
  <si>
    <t>Laparoskopska salpingektomija, obostrana</t>
  </si>
  <si>
    <t>35638-11</t>
  </si>
  <si>
    <t>Laparoskopska salpingoovariektomija, jednostrana</t>
  </si>
  <si>
    <t>35640-00</t>
  </si>
  <si>
    <t xml:space="preserve">Dilatacija cervikalnog kanala i kiretaža materice </t>
  </si>
  <si>
    <t>35640-01</t>
  </si>
  <si>
    <t>Kiretaža materice bez dilatacije cervikalnog kanala</t>
  </si>
  <si>
    <t>35640-02</t>
  </si>
  <si>
    <t>Dilatacija grlića materice</t>
  </si>
  <si>
    <t>35640-03</t>
  </si>
  <si>
    <t>Sukciona kiretaža materice</t>
  </si>
  <si>
    <t>35643-03</t>
  </si>
  <si>
    <t xml:space="preserve">Dilatacija i evakuacija sadržaja materice </t>
  </si>
  <si>
    <t>35647-00</t>
  </si>
  <si>
    <t>Ekscizija promenjenih zona grlića omčicom (LLETZ) i LOOP ekscizija LLETZ eksciziona konusna biopsija</t>
  </si>
  <si>
    <t>Široka ekscizija zone trensformacije omčicom</t>
  </si>
  <si>
    <t>35649-01</t>
  </si>
  <si>
    <t xml:space="preserve">Laparoskopska miomektomija </t>
  </si>
  <si>
    <t>Miomektomija materice laparoskopijom</t>
  </si>
  <si>
    <t>35649-03</t>
  </si>
  <si>
    <t>Miomektomija laparotomijom</t>
  </si>
  <si>
    <t>Miomektomija materice</t>
  </si>
  <si>
    <t>35653-01</t>
  </si>
  <si>
    <t>Totalna abdominalna histerektomija</t>
  </si>
  <si>
    <t>Totalna klasična abdominalna histerektomija</t>
  </si>
  <si>
    <t>35653-04</t>
  </si>
  <si>
    <t>Klasična histerektomija sa adneksektomijom</t>
  </si>
  <si>
    <t>35657-00</t>
  </si>
  <si>
    <t>Vaginalna histerektomija</t>
  </si>
  <si>
    <t>35673-02</t>
  </si>
  <si>
    <t>Vaginalna histerektomija sa uklanjanjem adneksa</t>
  </si>
  <si>
    <t>35678-00</t>
  </si>
  <si>
    <t>Laparoskopska salpingotomija sa uklanjanjem trudnoće u jajovodu</t>
  </si>
  <si>
    <t>35678-01</t>
  </si>
  <si>
    <t>Laparoskopska salpingektomija sa uklanjanjem trudnoće u jajovodu</t>
  </si>
  <si>
    <t>35688-02</t>
  </si>
  <si>
    <t>Sterilizacija otvorenim abdominalnim pristupom</t>
  </si>
  <si>
    <t>35703-00</t>
  </si>
  <si>
    <t>Test prohodnosti jajovoda</t>
  </si>
  <si>
    <t>35713-02</t>
  </si>
  <si>
    <t>Incizija ciste ili apscesa jajnika</t>
  </si>
  <si>
    <t>35713-04</t>
  </si>
  <si>
    <t>Ovarijalna cistektomija, jednostrana</t>
  </si>
  <si>
    <t>35713-05</t>
  </si>
  <si>
    <t>Klinasta resekcija jajnika (laparotomija)</t>
  </si>
  <si>
    <t>35713-07</t>
  </si>
  <si>
    <t>Ovariektomija, jednostrana</t>
  </si>
  <si>
    <t>35713-09</t>
  </si>
  <si>
    <t>Salpingektomija, jednostrana</t>
  </si>
  <si>
    <t>35713-11</t>
  </si>
  <si>
    <t>Salpingoovariektomija, jednostrana</t>
  </si>
  <si>
    <t>35717-03</t>
  </si>
  <si>
    <t>Salpingektomija, obostrana</t>
  </si>
  <si>
    <t>35726-01</t>
  </si>
  <si>
    <t>Stejdžing laparotomija zbog određivanja stepena proširenosti bolesti</t>
  </si>
  <si>
    <t>35750-00</t>
  </si>
  <si>
    <t>Laparoskopski asistirana vaginalna histerektomija</t>
  </si>
  <si>
    <t>35753-02</t>
  </si>
  <si>
    <t>Laparoskopski asistirana vaginalna histerektomija sa adneksektomijom</t>
  </si>
  <si>
    <t>35756-00</t>
  </si>
  <si>
    <t xml:space="preserve">Laparoskopski asistirana vaginalna histerektomija koja prethodi trbušnoj histerektomiji </t>
  </si>
  <si>
    <t>35759-00</t>
  </si>
  <si>
    <t>Kontrola postoperativnog krvarenja nakon ginekološkog operativnog zahvata</t>
  </si>
  <si>
    <t>36624-00</t>
  </si>
  <si>
    <t>Perkutana nefrostomija (PCN)</t>
  </si>
  <si>
    <t>36800-00</t>
  </si>
  <si>
    <t>Kateterizacija mokraćne bešike</t>
  </si>
  <si>
    <t>36800-01</t>
  </si>
  <si>
    <t>Zamena stalnog urinarnog katetera</t>
  </si>
  <si>
    <t>36800-03</t>
  </si>
  <si>
    <t>Uklanjanje stalnog urinarnog katetera – kroz uretru (endoskopski)</t>
  </si>
  <si>
    <t>36812-00</t>
  </si>
  <si>
    <t>Cistoskopija</t>
  </si>
  <si>
    <t>36815-01</t>
  </si>
  <si>
    <t>Endoskopska kauterizacija kondiloma u uretri</t>
  </si>
  <si>
    <t>36821-01</t>
  </si>
  <si>
    <t>Plasiranje JJ katetera - ureterorenoskopski ili cistoskopski</t>
  </si>
  <si>
    <t>Endoskopsko plasiranje ureteralnog stenta</t>
  </si>
  <si>
    <t>36821-03</t>
  </si>
  <si>
    <t>Zamena JJ katetera - ureterorenoskopski ili cistoskopski</t>
  </si>
  <si>
    <t>36833-01</t>
  </si>
  <si>
    <t>Endoskopsko uklanjanje ureteralnog stenta</t>
  </si>
  <si>
    <t>Vađenje JJ katetera - ureterorenoskopski ili cistoskopski</t>
  </si>
  <si>
    <t>36845-05</t>
  </si>
  <si>
    <t>Endoskopska resekcija multiplih lezija mokraćne bešike</t>
  </si>
  <si>
    <t>37008-01</t>
  </si>
  <si>
    <t>Cistotomija sa plasiranjem suprapubičnog katetera – otvorena hirurgija</t>
  </si>
  <si>
    <t>37008-02</t>
  </si>
  <si>
    <t>Cistolitotomija -  laparoskopska</t>
  </si>
  <si>
    <t>37008-03</t>
  </si>
  <si>
    <t>Cistolitotomija</t>
  </si>
  <si>
    <t>Cistolitotomija – otvorena hirurgija</t>
  </si>
  <si>
    <t>37011-00</t>
  </si>
  <si>
    <t>Cistostomija sa plasiranjem suprapubičnog katetera – Cistofix-a- perkutana cistostomija</t>
  </si>
  <si>
    <t>37203-00</t>
  </si>
  <si>
    <t>Transuretralna resekcija prostate [TURP]</t>
  </si>
  <si>
    <t>37219-00</t>
  </si>
  <si>
    <t>Transrektalna biopsija prostate iglom</t>
  </si>
  <si>
    <t>Transrektalna biopsija prostate iglom (TRUS vođena)</t>
  </si>
  <si>
    <t>37303-00</t>
  </si>
  <si>
    <t>Dilatacija stenoze uretre</t>
  </si>
  <si>
    <t xml:space="preserve">Dilatacija stenoze uretre (bužiranje) </t>
  </si>
  <si>
    <t>37327-00</t>
  </si>
  <si>
    <t>Interna uretrotomija – sa optičkim instrumentom</t>
  </si>
  <si>
    <t>37342-00</t>
  </si>
  <si>
    <t>Plastika uretre – u jednom aktu</t>
  </si>
  <si>
    <t>37435-00</t>
  </si>
  <si>
    <t>Plastika frenuluma</t>
  </si>
  <si>
    <t>Plastika frenuluma (frenulotomija)</t>
  </si>
  <si>
    <t>37604-00</t>
  </si>
  <si>
    <t xml:space="preserve">Eksploracija skrotalnog sadržaja, jednostrano </t>
  </si>
  <si>
    <t>37604-04</t>
  </si>
  <si>
    <t>Eksploracija skrotalnog sadržaja sa fiksacijom testisa, jednostrano</t>
  </si>
  <si>
    <t>37604-06</t>
  </si>
  <si>
    <t>Incizija testisa</t>
  </si>
  <si>
    <t>38418-00</t>
  </si>
  <si>
    <t>Eksplorativna torakotomija</t>
  </si>
  <si>
    <t>38800-00</t>
  </si>
  <si>
    <t>Dijagnostička torakocenteza</t>
  </si>
  <si>
    <t>38803-00</t>
  </si>
  <si>
    <t>Terapijska torakocenteza</t>
  </si>
  <si>
    <t>38806-00</t>
  </si>
  <si>
    <t xml:space="preserve">Plasiranje drena kroz međurebarni prostor </t>
  </si>
  <si>
    <t>39331-01</t>
  </si>
  <si>
    <t>Dekompresija nerva medijanusa kod sindroma karpalnog kanala</t>
  </si>
  <si>
    <t>Dekompresija karpalnog kanala</t>
  </si>
  <si>
    <t>41500-00</t>
  </si>
  <si>
    <t>Uklanjanje stranog tela iz spoljašnjeg slušnog hodnika</t>
  </si>
  <si>
    <t>41626-00</t>
  </si>
  <si>
    <t>Miringotomija, jednostrana</t>
  </si>
  <si>
    <t>41647-00</t>
  </si>
  <si>
    <t>Toaleta uva, jednostrano</t>
  </si>
  <si>
    <t>41647-01</t>
  </si>
  <si>
    <t>Toaleta uva, dvostrano</t>
  </si>
  <si>
    <t>41656-00</t>
  </si>
  <si>
    <t>Hemostaza epistakse zadnjom tamponadom i/ili kauterizacijom</t>
  </si>
  <si>
    <t>41659-00</t>
  </si>
  <si>
    <t>Endonazalno uklanjanje stranog tela nosnog kavuma</t>
  </si>
  <si>
    <t>Odstranjivanje stranog tela nosa</t>
  </si>
  <si>
    <t>41668-00</t>
  </si>
  <si>
    <t>Endonazalna operacija nazalnih polipa</t>
  </si>
  <si>
    <t>41671-00</t>
  </si>
  <si>
    <t>Submukozna resekcija nosne pregrade</t>
  </si>
  <si>
    <t>41674-02</t>
  </si>
  <si>
    <t>Kauterizacija ili dijatermija farinksa</t>
  </si>
  <si>
    <t>41677-00</t>
  </si>
  <si>
    <t>Hemostaza epistakse prednjom tamponadom i/ili kauterizacijom</t>
  </si>
  <si>
    <t>41683-00</t>
  </si>
  <si>
    <t>Sinehioliza u nosnim kavumima</t>
  </si>
  <si>
    <t>41701-00</t>
  </si>
  <si>
    <t>Punkcija i lavaža paranazalnog sinusa</t>
  </si>
  <si>
    <t>41761-00</t>
  </si>
  <si>
    <t>Pregled nosne šupljine i/ili postnazalnog prostora sa biopsijom</t>
  </si>
  <si>
    <t>41789-00</t>
  </si>
  <si>
    <t>Tonzilektomija bez adenoidektomije</t>
  </si>
  <si>
    <t>41789-01</t>
  </si>
  <si>
    <t>Tonzilektomija sa adenoidektomijom</t>
  </si>
  <si>
    <t>41797-00</t>
  </si>
  <si>
    <t>Zaustavljanje hemoragije posle tonzilektomie i adenoidektomije</t>
  </si>
  <si>
    <t>41801-00</t>
  </si>
  <si>
    <t>Adenoidektomija bez tonzilektomije</t>
  </si>
  <si>
    <t>41807-00</t>
  </si>
  <si>
    <t>Incizija i drenaža peritonzilarnog apscesa</t>
  </si>
  <si>
    <t>41816-00</t>
  </si>
  <si>
    <t>Rigidna ezofagoskopija</t>
  </si>
  <si>
    <t>41822-00</t>
  </si>
  <si>
    <t>Rigidna ezofagoskopija sa biopsijom</t>
  </si>
  <si>
    <t>41825-00</t>
  </si>
  <si>
    <t>Rigidna ezofagoskopija sa ekstrakcijom stranog tela</t>
  </si>
  <si>
    <t>Ekstrakcija stranog tela iz jednjaka rigidnim endoskopom</t>
  </si>
  <si>
    <t>41849-00</t>
  </si>
  <si>
    <t>Laringoskopija</t>
  </si>
  <si>
    <t>41852-00</t>
  </si>
  <si>
    <t>Laringoskopija sa uklanjanjem lezija</t>
  </si>
  <si>
    <t>41855-00</t>
  </si>
  <si>
    <t>Mikrolaringoskopija</t>
  </si>
  <si>
    <t>41864-00</t>
  </si>
  <si>
    <t>Mikrolaringoskopija sa uklanjanjem lezija</t>
  </si>
  <si>
    <t>41881-01</t>
  </si>
  <si>
    <t>Otvorena traheostomija, stalna</t>
  </si>
  <si>
    <t>Oftalmološki pregled</t>
  </si>
  <si>
    <t>42575-00</t>
  </si>
  <si>
    <t>Ekscizija ciste na tarzalnoj ploči</t>
  </si>
  <si>
    <t>Operacija halaciona</t>
  </si>
  <si>
    <t>42614-01</t>
  </si>
  <si>
    <t>Sondiranje lakrimalnih prolaza, jednostrano</t>
  </si>
  <si>
    <t>42615-01</t>
  </si>
  <si>
    <t>Sondiranje lakrimalnih prolaza, dvostrano</t>
  </si>
  <si>
    <t>Sondiranje lakrimalnih prolaza, obostrano</t>
  </si>
  <si>
    <t>42824-00</t>
  </si>
  <si>
    <t>Retrobulbarna injekcija alkohola ili drugih lekova</t>
  </si>
  <si>
    <t>42824-01</t>
  </si>
  <si>
    <t>Subkonjunktivna primena leka</t>
  </si>
  <si>
    <t>44328-00</t>
  </si>
  <si>
    <t>Amputacija kroz podlakticu</t>
  </si>
  <si>
    <t>44338-00</t>
  </si>
  <si>
    <t>Amputacija prsta na nozi</t>
  </si>
  <si>
    <t>44358-00</t>
  </si>
  <si>
    <t>Amputacija prsta na nozi sa metatarzalnom kosti</t>
  </si>
  <si>
    <t>44364-00</t>
  </si>
  <si>
    <t>Mediotarzalna amputacija</t>
  </si>
  <si>
    <t>44364-01</t>
  </si>
  <si>
    <t>Transmetatarzalna amputacija</t>
  </si>
  <si>
    <t>44367-00</t>
  </si>
  <si>
    <t>Amputacija iznad linije kolena</t>
  </si>
  <si>
    <t>44367-02</t>
  </si>
  <si>
    <t xml:space="preserve">Amputacija ispod kolena </t>
  </si>
  <si>
    <t>44370-00</t>
  </si>
  <si>
    <t>Amputacija kuka</t>
  </si>
  <si>
    <t>45200-00</t>
  </si>
  <si>
    <t>Jednostavan i mali lokalni režanj kože ostalih oblasti</t>
  </si>
  <si>
    <t>45206-01</t>
  </si>
  <si>
    <t>Jednostavan i mali lokalni režanj kože nosa</t>
  </si>
  <si>
    <t>45659-00</t>
  </si>
  <si>
    <t xml:space="preserve"> Korekcija klempavog uva</t>
  </si>
  <si>
    <t>45831-00</t>
  </si>
  <si>
    <t>Ekscizija papilarne hiperplazije na nepcu</t>
  </si>
  <si>
    <t>46300-01</t>
  </si>
  <si>
    <t>Artrodeza metakarpofalangealnog zgloba</t>
  </si>
  <si>
    <t>46357-00</t>
  </si>
  <si>
    <t>Sinovijektomija ovojnice tetive fleksora, 4 prsta na ruci</t>
  </si>
  <si>
    <t>46375-00</t>
  </si>
  <si>
    <t xml:space="preserve">Palmarna fasciektomija zbog Dipitrenove kontrakture koja zahvata 2 prsta </t>
  </si>
  <si>
    <t>46494-00</t>
  </si>
  <si>
    <t>Ekscizija gangliona šake</t>
  </si>
  <si>
    <t>46500-00</t>
  </si>
  <si>
    <t>Ekscizija gangliona dorzalne strane ručnog zgloba</t>
  </si>
  <si>
    <t>47000-00</t>
  </si>
  <si>
    <t>Zatvorena repozicija iščašenja temporomandibularnog zgloba</t>
  </si>
  <si>
    <t>47024-00</t>
  </si>
  <si>
    <t>Zatvorena repozicija iščašenja proksimalnog radio-ulnarnog zgloba</t>
  </si>
  <si>
    <t>47027-00</t>
  </si>
  <si>
    <t>Otvorena repozicija iščašenja proksimalnog radio-ulnarnog zgloba</t>
  </si>
  <si>
    <t>47048-00</t>
  </si>
  <si>
    <t>Zatvorena repozicija iščašenja zgloba kuka</t>
  </si>
  <si>
    <t>47051-00</t>
  </si>
  <si>
    <t>Otvorena repozicija iščašenja zgloba kuka</t>
  </si>
  <si>
    <t>47054-00</t>
  </si>
  <si>
    <t>Zatvorena repozicija iščašenja zgloba kolena</t>
  </si>
  <si>
    <t>47066-00</t>
  </si>
  <si>
    <t>Otvorena repozicija iščašenja skočnog zgloba</t>
  </si>
  <si>
    <t>47342-01</t>
  </si>
  <si>
    <t>Otvorena repozicija preloma metakarpusa sa unutrašnjom fiksacijom</t>
  </si>
  <si>
    <t>47363-00</t>
  </si>
  <si>
    <t>Zatvorena repozicija preloma distalnog dela radijusa</t>
  </si>
  <si>
    <t>47363-02</t>
  </si>
  <si>
    <t>Zatvorena repozicija preloma distalnog dela radijusa sa unutrašnjom fiksacijom</t>
  </si>
  <si>
    <t>47363-03</t>
  </si>
  <si>
    <t>Zatvorena repozicija preloma distalnog dela ulne sa unutrašnjom fiksacijom</t>
  </si>
  <si>
    <t>47366-02</t>
  </si>
  <si>
    <t>Otvorena repozicija preloma distalnog dela radijusa unutrašnjom  fiksacijom</t>
  </si>
  <si>
    <t>47378-00</t>
  </si>
  <si>
    <t>Imobilizacija preloma tela radijusa</t>
  </si>
  <si>
    <t>47393-00</t>
  </si>
  <si>
    <t>Otvorena repozicija preloma tela radijusa i ulne</t>
  </si>
  <si>
    <t>47399-01</t>
  </si>
  <si>
    <t>Otvorena repozicija preloma olekranona sa unutrašnjom fiksacijom</t>
  </si>
  <si>
    <t>47444-00</t>
  </si>
  <si>
    <t>Imobilizacija preloma tela humerusa</t>
  </si>
  <si>
    <t>47450-01</t>
  </si>
  <si>
    <t>Otvorena repozicija preloma tela humerusa sa unutrašnjom fiksacijom</t>
  </si>
  <si>
    <t>47456-00</t>
  </si>
  <si>
    <t>Zatvorena repozicija preloma distalnog dela humerusa</t>
  </si>
  <si>
    <t>47459-01</t>
  </si>
  <si>
    <t>Otvorena repozicija preloma distalnog dela humerusa unutrašnjom fiksacijom</t>
  </si>
  <si>
    <t>47498-00</t>
  </si>
  <si>
    <t>Fiksacija preloma acetabuluma</t>
  </si>
  <si>
    <t>47519-00</t>
  </si>
  <si>
    <t>Fiksacija preloma trohanternog ili subkapitalnog dela femura</t>
  </si>
  <si>
    <t>Unutrašnja fiksacija preloma trohanternog ili subkapitalnog dela femura</t>
  </si>
  <si>
    <t>47522-00</t>
  </si>
  <si>
    <t>Hemiartroplastika kuka unipolarnom endoprotezom</t>
  </si>
  <si>
    <t>Hemiartroplastika kuka</t>
  </si>
  <si>
    <t>47528-01</t>
  </si>
  <si>
    <t>Otvorena repozicija preloma femura sa unutrašnjom fiksacijom</t>
  </si>
  <si>
    <t>47531-00</t>
  </si>
  <si>
    <t>Zatvorena repozicija preloma femura sa unutrašnjom fiksacijom</t>
  </si>
  <si>
    <t>47534-00</t>
  </si>
  <si>
    <t>Unutrašnja fiksacija unutarzglobnog preloma kondila femura</t>
  </si>
  <si>
    <t>47537-00</t>
  </si>
  <si>
    <t>Otvorena repozicija i unutrašnja fiksacija preloma kondila femura</t>
  </si>
  <si>
    <t>47552-00</t>
  </si>
  <si>
    <t xml:space="preserve">Imobilizacija preloma medijalnog i lateralnog kondila tibije </t>
  </si>
  <si>
    <t>47566-01</t>
  </si>
  <si>
    <t>Otvorena repozicija preloma tela tibije sa unutrašnjom fiksacijom</t>
  </si>
  <si>
    <t>47567-00</t>
  </si>
  <si>
    <t xml:space="preserve">Zatvorena repozicija unutarzglobnog preloma tela tibije </t>
  </si>
  <si>
    <t>47585-00</t>
  </si>
  <si>
    <t>Otvorena repozicija i unutrašnja fiksacija preloma patele</t>
  </si>
  <si>
    <t>47594-00</t>
  </si>
  <si>
    <t>Imobilizacija preloma skočnog zgloba, neklasifikovano na drugom mestu</t>
  </si>
  <si>
    <t>47600-01</t>
  </si>
  <si>
    <t>Otvorena repozicija preloma skočnog zgloba sa unutrašnjom fiksacijom sindesmoze, fibule ili maleolusa</t>
  </si>
  <si>
    <t>47603-01</t>
  </si>
  <si>
    <t>Otvorena repozicija preloma skočnog zgloba sa unutrašnjom fiksacijom dve ili više sindesmoze, fibule ili maleolusa</t>
  </si>
  <si>
    <t>47636-00</t>
  </si>
  <si>
    <t>Zatvorena repozicija preloma metatarzusa</t>
  </si>
  <si>
    <t>47738-00</t>
  </si>
  <si>
    <t>Zatvorena repozicija preloma nosne kosti</t>
  </si>
  <si>
    <t>47906-01</t>
  </si>
  <si>
    <t>Uklanjanje nokta na prstu stopala</t>
  </si>
  <si>
    <t>47912-00</t>
  </si>
  <si>
    <t>Incizija stopala zbog paronihije</t>
  </si>
  <si>
    <t>47927-01</t>
  </si>
  <si>
    <t>Odstranjenje klina, zavrtnja ili žice iz femura</t>
  </si>
  <si>
    <t>47930-01</t>
  </si>
  <si>
    <t>Odstranjenje ploče ili intramedularnog klina iz kosti</t>
  </si>
  <si>
    <t>47948-00</t>
  </si>
  <si>
    <t>Odstranjenje spoljašnjeg uređaja za fiksaciju</t>
  </si>
  <si>
    <t>47954-00</t>
  </si>
  <si>
    <t>Reparacija tetive, neklasifikovana na drugom mestu</t>
  </si>
  <si>
    <t>47960-00</t>
  </si>
  <si>
    <t>Subkutana tenotomija, neklasifikovana na drugom mestu</t>
  </si>
  <si>
    <t>48406-00</t>
  </si>
  <si>
    <t>Osteotomija (kortikotomija) fibule</t>
  </si>
  <si>
    <t>48406-04</t>
  </si>
  <si>
    <t>Osteotomija ulne</t>
  </si>
  <si>
    <t>48936-00</t>
  </si>
  <si>
    <t>Sinovijektomija ramena</t>
  </si>
  <si>
    <t>49318-00</t>
  </si>
  <si>
    <t>Potpuna artroplastika zgloba kuka, jednostrana</t>
  </si>
  <si>
    <t>49718-01</t>
  </si>
  <si>
    <t>Reparacija Ahilove tetive</t>
  </si>
  <si>
    <t>49721-00</t>
  </si>
  <si>
    <t>Imobilizacija kod povreda, oboljenja i stanja Ahilove tetive</t>
  </si>
  <si>
    <t>49724-01</t>
  </si>
  <si>
    <t>Rekonstrukcija Ahilove tetive</t>
  </si>
  <si>
    <t>49837-00</t>
  </si>
  <si>
    <t>Ispravljanje halux valgus-a osteotomijom prve metatarzalne kosti i prenošenjem tetive mišića primicača palca (m.adductor hallucis), jednostrano</t>
  </si>
  <si>
    <t>50115-00</t>
  </si>
  <si>
    <t>Manipulacija/mobilizacija zglobova, neklasifikovana na drugom mestu</t>
  </si>
  <si>
    <t>50124-00</t>
  </si>
  <si>
    <t>Aspiracija zgloba ili neke druge sinovijske šupljine, neklasifikovana na drugom mestu</t>
  </si>
  <si>
    <t>50124-01</t>
  </si>
  <si>
    <t xml:space="preserve">Injekcija u zglob ili neku drugu sinovijsku šupljinu, neklasifikovana na drugom mestu </t>
  </si>
  <si>
    <t>50200-00</t>
  </si>
  <si>
    <t>Biopsija kosti, neklasifikovana na drugom mestu</t>
  </si>
  <si>
    <t>50221-00</t>
  </si>
  <si>
    <t>Resekcija u bloku kod tumora mekih tkiva koji zahvata karlicu</t>
  </si>
  <si>
    <t>50352-00</t>
  </si>
  <si>
    <t>Imobilizacija iščašenog zgloba kuka</t>
  </si>
  <si>
    <t>50396-01</t>
  </si>
  <si>
    <t>Amputacija članka prsta šake sa rekonstrukcijom ligamenta ili zgloba</t>
  </si>
  <si>
    <t>55028-00</t>
  </si>
  <si>
    <t>Ultrazvučni pregled glave</t>
  </si>
  <si>
    <t>55113-00</t>
  </si>
  <si>
    <t>M-prikaz i dvodimenzionalni ultrazvučni pregled srca u realnom vremenu</t>
  </si>
  <si>
    <t>Ultrazvučni dupleks pregled arterija ili bajpasa donjih ekstremiteta, unilateralni</t>
  </si>
  <si>
    <t>55600-00</t>
  </si>
  <si>
    <t>Transrektalni ultrazvučni pregled prostate, baze bešike i uretre</t>
  </si>
  <si>
    <t>55700-00</t>
  </si>
  <si>
    <t>Ultrazvučni pregled zbog detekcije abnormalnosti fetusa</t>
  </si>
  <si>
    <t>55700-01</t>
  </si>
  <si>
    <t>Ultrazvučni pregled zbog merenja rasta fetusa</t>
  </si>
  <si>
    <t>55700-02</t>
  </si>
  <si>
    <t>Ultrazvučni pregled abdomena ili pelvisa zbog ostalih stanja povezanih sa trudnoćom</t>
  </si>
  <si>
    <t>55729-01</t>
  </si>
  <si>
    <t>Ultrazvučni dupleks pregled umbilikalne arterije</t>
  </si>
  <si>
    <t>55731-00</t>
  </si>
  <si>
    <t>Ultrazvučni pregled ženskog pelvisa</t>
  </si>
  <si>
    <t>55816-00</t>
  </si>
  <si>
    <t>Ultrazvučni pregled kuka</t>
  </si>
  <si>
    <t>Kompjuterizovana tomografija abdomena i karlice</t>
  </si>
  <si>
    <t>Kompjuterizovana tomografija abdomena i karlicesa intravenskom primenom kontrastnog sredstva</t>
  </si>
  <si>
    <t>57524-00</t>
  </si>
  <si>
    <t>Radiografsko snimanje femura i kolena</t>
  </si>
  <si>
    <t>59712-00</t>
  </si>
  <si>
    <t>Histerosalpingografija</t>
  </si>
  <si>
    <t>80238-00</t>
  </si>
  <si>
    <t>Korekcija trihijaze epilacijom, pincetom</t>
  </si>
  <si>
    <t>81832-00</t>
  </si>
  <si>
    <t>Procena oštrine vida</t>
  </si>
  <si>
    <t>81832-02</t>
  </si>
  <si>
    <t>Procena razlikovanja boja</t>
  </si>
  <si>
    <t>81832-11</t>
  </si>
  <si>
    <t xml:space="preserve">Procena vidnog polja, konfrontacijom </t>
  </si>
  <si>
    <t>81832-13</t>
  </si>
  <si>
    <t xml:space="preserve">Procena vidnog polja, manuelna kinetička perimetrija, celokupno polje </t>
  </si>
  <si>
    <t>81832-15</t>
  </si>
  <si>
    <t>Procena vidnog polja, kompjuterizovanim statičkim perimetrom</t>
  </si>
  <si>
    <t>81832-18</t>
  </si>
  <si>
    <t>Druge vrste procene vidnog polja</t>
  </si>
  <si>
    <t>81832-20</t>
  </si>
  <si>
    <t>Procena (optičkih karakteristika) trenutno korišćenih naočara</t>
  </si>
  <si>
    <t>81832-22</t>
  </si>
  <si>
    <t>Procena akomodacije</t>
  </si>
  <si>
    <t>81832-25</t>
  </si>
  <si>
    <t>Procena refrakcije, objektivna, ručna (retinoskopija)</t>
  </si>
  <si>
    <t>81832-26</t>
  </si>
  <si>
    <t>Procena refrakcije, subjektivna</t>
  </si>
  <si>
    <t>81832-31</t>
  </si>
  <si>
    <t xml:space="preserve">Procena usklađenosti pravaca vidnih osovina između očiju </t>
  </si>
  <si>
    <t>81832-33</t>
  </si>
  <si>
    <t>Procena funkcije ekstraokularnih mišića</t>
  </si>
  <si>
    <t>81832-35</t>
  </si>
  <si>
    <t>Procena konvergencije</t>
  </si>
  <si>
    <t>81832-37</t>
  </si>
  <si>
    <t>Procena konvergencije, akomodativna</t>
  </si>
  <si>
    <t>81832-39</t>
  </si>
  <si>
    <t>Procena pokreta očiju tipa tzv. glatko praćenje (posmatranog objekta)</t>
  </si>
  <si>
    <t>81832-42</t>
  </si>
  <si>
    <t>Procena pokreta očiju, vestibularno-okularni refleks (VOR)</t>
  </si>
  <si>
    <t>81832-45</t>
  </si>
  <si>
    <t>Procena nistagmusa</t>
  </si>
  <si>
    <t>81832-48</t>
  </si>
  <si>
    <t>Procena binokularne funkcije, stereo vid</t>
  </si>
  <si>
    <t>81832-51</t>
  </si>
  <si>
    <t>Procena diplopije</t>
  </si>
  <si>
    <t>81832-52</t>
  </si>
  <si>
    <t>Druge procene okularne pokretljivosti i binokularne funkcije</t>
  </si>
  <si>
    <t>81832-60</t>
  </si>
  <si>
    <t>Pregled/procena očne duplje</t>
  </si>
  <si>
    <t>81832-61</t>
  </si>
  <si>
    <t>Pregled/procena očnog kapka</t>
  </si>
  <si>
    <t>81832-62</t>
  </si>
  <si>
    <t>Pregled/procena očne jabučice</t>
  </si>
  <si>
    <t>81832-63</t>
  </si>
  <si>
    <t>Pregled/procena suznog filma</t>
  </si>
  <si>
    <t>81832-64</t>
  </si>
  <si>
    <t>Pregled/procena prednjeg segmenta, konjunktiva</t>
  </si>
  <si>
    <t>81832-65</t>
  </si>
  <si>
    <t>Pregled/procena prednjeg segmenta, rožnjača</t>
  </si>
  <si>
    <t>81832-66</t>
  </si>
  <si>
    <t>Pregled/procena prednjeg segmenta, prednja komora</t>
  </si>
  <si>
    <t>81832-67</t>
  </si>
  <si>
    <t>Pregled/procena prednjeg segmenta, dužica</t>
  </si>
  <si>
    <t>81832-69</t>
  </si>
  <si>
    <t>Pregled/procena prednjeg segmenta, ostalo</t>
  </si>
  <si>
    <t>81832-70</t>
  </si>
  <si>
    <t>Merenje prednjeg segmenta posebnim instrumentima, rožnjača (topografija ili aberometrija ili pahimetrija ili biomehaničke karakteristike)</t>
  </si>
  <si>
    <t>81832-71</t>
  </si>
  <si>
    <t xml:space="preserve">Pregled/procena zadnjeg segmenta </t>
  </si>
  <si>
    <t>81832-72</t>
  </si>
  <si>
    <t>Merenje/procena intra-okularnog pritiska</t>
  </si>
  <si>
    <t>81833-00</t>
  </si>
  <si>
    <t>Drugi oftalmološki pregledi/procene</t>
  </si>
  <si>
    <t>81833-01</t>
  </si>
  <si>
    <t>Oftalmološka optička intervencija, recept, naočare</t>
  </si>
  <si>
    <t>81833-02</t>
  </si>
  <si>
    <t>Oftalmološka optička intervencija, recept, prizme</t>
  </si>
  <si>
    <t>81833-03</t>
  </si>
  <si>
    <t>Oftalmološka optička intervencija, recept, kontaktna sočiva</t>
  </si>
  <si>
    <t>81833-04</t>
  </si>
  <si>
    <t>Oftalmološka optička intervencija, recept, ostalo</t>
  </si>
  <si>
    <t>81833-08</t>
  </si>
  <si>
    <t>Oftalmološka optička intervencija, podešavanje, kontaktna sočiva</t>
  </si>
  <si>
    <t>81833-20</t>
  </si>
  <si>
    <t>Vežba, konvergencije</t>
  </si>
  <si>
    <t>81833-25</t>
  </si>
  <si>
    <t>Vežba, antisupresiona</t>
  </si>
  <si>
    <t>81833-27</t>
  </si>
  <si>
    <t>Oftalmološka okluzija, u cilju vizuelno-senzornog razvoja-tretmana ambliopije</t>
  </si>
  <si>
    <t>81833-42</t>
  </si>
  <si>
    <t>Intervencija uz upotrebu dijagnostičkih oftamoloških lekova</t>
  </si>
  <si>
    <t>81835-00</t>
  </si>
  <si>
    <t>Kornealna aberometrija</t>
  </si>
  <si>
    <t>81836-01</t>
  </si>
  <si>
    <t>Procentualni gubitak sluha po Fauleru (Fowler)</t>
  </si>
  <si>
    <t>81845-04</t>
  </si>
  <si>
    <t>Vestibulospinalni testovi - Rombergov (Romberg), „past pointing“</t>
  </si>
  <si>
    <t>81845-05</t>
  </si>
  <si>
    <t>Test spontanog nistagmusa sa Frenzelovim naočarima i fiksacionog nistagmusa</t>
  </si>
  <si>
    <t>81845-06</t>
  </si>
  <si>
    <t xml:space="preserve">Vestibulookularni testovi: „head impulse“ i „head shaking“ test </t>
  </si>
  <si>
    <t>81846-00</t>
  </si>
  <si>
    <t>Rinoalegološki pregled</t>
  </si>
  <si>
    <t>81846-01</t>
  </si>
  <si>
    <t xml:space="preserve">Rinoalergološko ispitivanje standardnim respiratornim alergenima </t>
  </si>
  <si>
    <t>81849-01</t>
  </si>
  <si>
    <t>Oksimetrija</t>
  </si>
  <si>
    <t>81880-00</t>
  </si>
  <si>
    <t>Tretman Bioptron lampom</t>
  </si>
  <si>
    <t>81887-02</t>
  </si>
  <si>
    <t>Aplikacija leka u nos</t>
  </si>
  <si>
    <t>81887-04</t>
  </si>
  <si>
    <t>Aspiracija sekreta iz nosa metodom po Precu (Proetz)</t>
  </si>
  <si>
    <t>81887-05</t>
  </si>
  <si>
    <t>Produvavanje timpanofaringealne tube - Policer (Politzer)</t>
  </si>
  <si>
    <t>81887-06</t>
  </si>
  <si>
    <t>Kauterizacija proširenih vena nosnog kavuma</t>
  </si>
  <si>
    <t>81942-00</t>
  </si>
  <si>
    <t>Strejn (strain), strejn-rejt (strain-rate) ehokardiografski pregled</t>
  </si>
  <si>
    <t>90011-00</t>
  </si>
  <si>
    <t>Ostale dijagnostičke procedure na kičmenom kanalu ili strukturama kičmene moždine</t>
  </si>
  <si>
    <t>90071-00</t>
  </si>
  <si>
    <t>Revizija operativne rane na prednjem segmentu – neklasifikovana na drugom mestu</t>
  </si>
  <si>
    <t>90119-00</t>
  </si>
  <si>
    <t>Otoskopija</t>
  </si>
  <si>
    <t>90133-00</t>
  </si>
  <si>
    <t>Ostale procedure na nosu</t>
  </si>
  <si>
    <t>90135-00</t>
  </si>
  <si>
    <t>Ekscizija lezija na jeziku</t>
  </si>
  <si>
    <t>90141-01</t>
  </si>
  <si>
    <t>Ekscizija ostalih lezija u ustima</t>
  </si>
  <si>
    <t>90143-00</t>
  </si>
  <si>
    <t>Ostale procedure u ustima</t>
  </si>
  <si>
    <t>90144-00</t>
  </si>
  <si>
    <t>Ekscizija lezija na tonzilama i adenoidima</t>
  </si>
  <si>
    <t>90161-00</t>
  </si>
  <si>
    <t>Ekscizija ostalih lezija na larinksu</t>
  </si>
  <si>
    <t>90179-06</t>
  </si>
  <si>
    <t>Postupak održavanja traheostome</t>
  </si>
  <si>
    <t>90220-00</t>
  </si>
  <si>
    <t>Kateterizacija/kanilacija ostalih vena</t>
  </si>
  <si>
    <t>90301-00</t>
  </si>
  <si>
    <t>Ostale procedure na jednjaku</t>
  </si>
  <si>
    <t>90328-00</t>
  </si>
  <si>
    <t xml:space="preserve">Ekscizija lezije peritonealnog tkiva </t>
  </si>
  <si>
    <t>90400-00</t>
  </si>
  <si>
    <t>Ostale procedure reparacije na testisima</t>
  </si>
  <si>
    <t>90401-00</t>
  </si>
  <si>
    <t>Ostale dijagnostičke procedure na testisu</t>
  </si>
  <si>
    <t>90402-01</t>
  </si>
  <si>
    <t>Uklanjanje adhezija prepucijuma i glansa penisa</t>
  </si>
  <si>
    <t>90404-00</t>
  </si>
  <si>
    <t>Ostale procedure reparacije na penisu</t>
  </si>
  <si>
    <t>90440-00</t>
  </si>
  <si>
    <t xml:space="preserve">Ekscizija lezija vulve </t>
  </si>
  <si>
    <t>90446-00</t>
  </si>
  <si>
    <t>Ostale incizije na vulvi i perineumu (kod vulvarnih adhezija i apscesa različite etiologije)</t>
  </si>
  <si>
    <t>90448-01</t>
  </si>
  <si>
    <t>Totalna laparoskopska abdominalna histerektomija</t>
  </si>
  <si>
    <t>90460-00</t>
  </si>
  <si>
    <t>Amnioskopija</t>
  </si>
  <si>
    <t>90462-00</t>
  </si>
  <si>
    <t>Indukcija pobačaja prostaglandinskom vaginaletom</t>
  </si>
  <si>
    <t>90465-00</t>
  </si>
  <si>
    <t>Indukcija porođaja oksitocinom</t>
  </si>
  <si>
    <t>90465-01</t>
  </si>
  <si>
    <t>Indukcija porođaja prostaglandinom</t>
  </si>
  <si>
    <t>90465-03</t>
  </si>
  <si>
    <t>Hirurška indukcija porođaja veštačkim prokidanjem plodovih ovojaka</t>
  </si>
  <si>
    <t>90465-05</t>
  </si>
  <si>
    <t>Konzervativna i instrumentalna indukcija porođaja</t>
  </si>
  <si>
    <t>90466-00</t>
  </si>
  <si>
    <t>Aktivno vođenje porođaja primenom lekova</t>
  </si>
  <si>
    <t>90466-01</t>
  </si>
  <si>
    <t>Aktivno vođenje porođaja akušerskim intervencijama</t>
  </si>
  <si>
    <t>90466-02</t>
  </si>
  <si>
    <t>Vođenje porođaja medikamentnim i akušerskim intervencijama</t>
  </si>
  <si>
    <t>90467-00</t>
  </si>
  <si>
    <t>Spontani porođaj kod temenog položaja</t>
  </si>
  <si>
    <t>90469-00</t>
  </si>
  <si>
    <t>Dovršavanje porođaja vakuum ekstrakcijom</t>
  </si>
  <si>
    <t>90470-01</t>
  </si>
  <si>
    <t>Karlični porođaj uz ručnu pomoć</t>
  </si>
  <si>
    <t>90472-00</t>
  </si>
  <si>
    <t>Epiziotomija</t>
  </si>
  <si>
    <t>90479-00</t>
  </si>
  <si>
    <t>Sutura laceracije vagine nakon porođaja</t>
  </si>
  <si>
    <t>90481-00</t>
  </si>
  <si>
    <t>Sutura povreda perineuma prvog ili drugog stepena</t>
  </si>
  <si>
    <t>90482-00</t>
  </si>
  <si>
    <t>Manuelna ekstrakcija posteljice</t>
  </si>
  <si>
    <t>90483-00</t>
  </si>
  <si>
    <t xml:space="preserve">Postpartalna manuelna revizija materične šupljine </t>
  </si>
  <si>
    <t>90484-00</t>
  </si>
  <si>
    <t>Evakuacija hematoma perineuma nakon porođaja incizijom</t>
  </si>
  <si>
    <t>90568-00</t>
  </si>
  <si>
    <t>Incizija mišića, neklasifikovana na drugom mestu</t>
  </si>
  <si>
    <t>90575-00</t>
  </si>
  <si>
    <t>Ekscizija mekog tkiva, neklasifikovana na drugom mestu</t>
  </si>
  <si>
    <t>90580-00</t>
  </si>
  <si>
    <t>Debridman mesta otvorenog preloma</t>
  </si>
  <si>
    <t>90661-00</t>
  </si>
  <si>
    <t>Ostale incizije kože i potkožnog tkiva</t>
  </si>
  <si>
    <t>90665-00</t>
  </si>
  <si>
    <t>Obrada kože i potkožnog tkiva sa ekscizijom</t>
  </si>
  <si>
    <t>90675-00</t>
  </si>
  <si>
    <t>Ostale reparacije kože i potkožnog tkiva</t>
  </si>
  <si>
    <t>90676-00</t>
  </si>
  <si>
    <t>Ostale procedure na koži i potkožnom tkivu</t>
  </si>
  <si>
    <t>90677-00</t>
  </si>
  <si>
    <t>Ostale procedure fototerapije, na koži</t>
  </si>
  <si>
    <t>90686-01</t>
  </si>
  <si>
    <t xml:space="preserve"> Obrada kože i potkožnog tkiva bez ekscizije</t>
  </si>
  <si>
    <t>90952-00</t>
  </si>
  <si>
    <t>Incizija trbušnog zida</t>
  </si>
  <si>
    <t>Ostale fiziološke procene</t>
  </si>
  <si>
    <t>92002-00</t>
  </si>
  <si>
    <t>Rehabilitacija od alkohola</t>
  </si>
  <si>
    <t>92004-00</t>
  </si>
  <si>
    <t>Rehabilitacija i detoksikacija od alkohola</t>
  </si>
  <si>
    <t>92010-00</t>
  </si>
  <si>
    <t xml:space="preserve">Kombinovana rehabilitacija i detoksikacija od alkohola i droga </t>
  </si>
  <si>
    <t>92016-00</t>
  </si>
  <si>
    <t xml:space="preserve">Tonometrija </t>
  </si>
  <si>
    <t>92018-00</t>
  </si>
  <si>
    <t>Ispitivanje kolornog vida</t>
  </si>
  <si>
    <t>92025-00</t>
  </si>
  <si>
    <t>Ispiranje oka</t>
  </si>
  <si>
    <t>92026-00</t>
  </si>
  <si>
    <t>Studije funkcije nosa</t>
  </si>
  <si>
    <t>92027-00</t>
  </si>
  <si>
    <t xml:space="preserve"> Tamponada spoljašnjeg slušnog kanala </t>
  </si>
  <si>
    <t>92029-00</t>
  </si>
  <si>
    <t>Lavaža nosnica</t>
  </si>
  <si>
    <t>92030-00</t>
  </si>
  <si>
    <t>Retamponada nosa</t>
  </si>
  <si>
    <t>92031-00</t>
  </si>
  <si>
    <t>Detamponada nosa</t>
  </si>
  <si>
    <t>92032-00</t>
  </si>
  <si>
    <t xml:space="preserve">Uklanjanje stranog tela iz grkljana, bez incizije </t>
  </si>
  <si>
    <t>92036-00</t>
  </si>
  <si>
    <t xml:space="preserve"> Plasiranje nazogastrične sonde</t>
  </si>
  <si>
    <t>92037-00</t>
  </si>
  <si>
    <t>Ispiranje nazogastrične sonde</t>
  </si>
  <si>
    <t>92043-00</t>
  </si>
  <si>
    <t xml:space="preserve"> Primena leka za respiratorni sistem pomoću nebulizatora</t>
  </si>
  <si>
    <t>92044-00</t>
  </si>
  <si>
    <t xml:space="preserve">Ostale terapije obogaćivanja kiseonika/om </t>
  </si>
  <si>
    <t>92046-00</t>
  </si>
  <si>
    <t>Zamena kanile za traheostomiju</t>
  </si>
  <si>
    <t>92052-00</t>
  </si>
  <si>
    <t xml:space="preserve"> Kardiopulmonalna reanimacija</t>
  </si>
  <si>
    <t>92053-00</t>
  </si>
  <si>
    <t xml:space="preserve">Zatvorena masaža srca </t>
  </si>
  <si>
    <t>92055-00</t>
  </si>
  <si>
    <t xml:space="preserve">Ostale konverzije srčanog ritma </t>
  </si>
  <si>
    <t>92057-00</t>
  </si>
  <si>
    <t>Telemetrija</t>
  </si>
  <si>
    <t>92058-01</t>
  </si>
  <si>
    <t>Održavanje katetera, plasiranog radi administracije leka</t>
  </si>
  <si>
    <t>92061-00</t>
  </si>
  <si>
    <t>Transfuzija faktora koagulacije</t>
  </si>
  <si>
    <t xml:space="preserve"> Transfuzija faktora koagulacije</t>
  </si>
  <si>
    <t>92062-00</t>
  </si>
  <si>
    <t>Transfuzija krvnih komponenti i derivata</t>
  </si>
  <si>
    <t>92063-00</t>
  </si>
  <si>
    <t xml:space="preserve">Transfuzija plazma ekspandera </t>
  </si>
  <si>
    <t>92078-00</t>
  </si>
  <si>
    <t>Zamena (nazo-)gastrične sonde ili cevi ezofagostome</t>
  </si>
  <si>
    <t>92100-00</t>
  </si>
  <si>
    <t>Ispiranje ureterostome ili ureteralnog katetera</t>
  </si>
  <si>
    <t>92103-00</t>
  </si>
  <si>
    <t xml:space="preserve"> Vaginalno ispiranje</t>
  </si>
  <si>
    <t>92104-00</t>
  </si>
  <si>
    <t>Vaginalna štrajfna</t>
  </si>
  <si>
    <t>92110-00</t>
  </si>
  <si>
    <t>Zamena štrajfne ili drena vagine ili vulve</t>
  </si>
  <si>
    <t>92112-00</t>
  </si>
  <si>
    <t>Uklanjanje štrajfne vagine ili vulve</t>
  </si>
  <si>
    <t>92118-00</t>
  </si>
  <si>
    <t>Uklanjanje katetera ureterostome ili ureteralnog katetera</t>
  </si>
  <si>
    <t>92119-00</t>
  </si>
  <si>
    <t xml:space="preserve">Uklanjanje ostalih drenažnih sistema urinarnog sistema </t>
  </si>
  <si>
    <t>92130-00</t>
  </si>
  <si>
    <t>Papanikolau (PAP) test</t>
  </si>
  <si>
    <t>92141-00</t>
  </si>
  <si>
    <t>Uklanjanje drena iz trbuha</t>
  </si>
  <si>
    <t>92148-00</t>
  </si>
  <si>
    <t xml:space="preserve"> Davanje toksoida tetanusa</t>
  </si>
  <si>
    <t>92168-00</t>
  </si>
  <si>
    <t>Vakcinacija protiv hepatitisa B</t>
  </si>
  <si>
    <t>92178-00</t>
  </si>
  <si>
    <t>Terapija toplotom</t>
  </si>
  <si>
    <t>92194-00</t>
  </si>
  <si>
    <t>Obdukcija</t>
  </si>
  <si>
    <t>92200-00</t>
  </si>
  <si>
    <t>Uklanjanje šavova, neklasifikovanih na drugom mestu</t>
  </si>
  <si>
    <t>92204-00</t>
  </si>
  <si>
    <t>Neinvazivni dijagnostički testovi, merenja ili istraživanja, neklasifikovano na drugom mestu</t>
  </si>
  <si>
    <t>92500-00</t>
  </si>
  <si>
    <t>Rutinska preoperativna anesteziološka procena</t>
  </si>
  <si>
    <t>92500-02</t>
  </si>
  <si>
    <t>Hitna preoperativna anesteziološka procena</t>
  </si>
  <si>
    <t>92508-29</t>
  </si>
  <si>
    <t>Neuraksijalna blokada, ASA 29</t>
  </si>
  <si>
    <t>92513-10</t>
  </si>
  <si>
    <t xml:space="preserve">Infiltracija lokalnog anestetika, ASA 10 </t>
  </si>
  <si>
    <t>92513-19</t>
  </si>
  <si>
    <t xml:space="preserve">Infiltracija lokalnog anestetika, ASA 19 </t>
  </si>
  <si>
    <t>92513-29</t>
  </si>
  <si>
    <t xml:space="preserve">Infiltracija lokalnog anestetika, ASA 29 </t>
  </si>
  <si>
    <t>92514-10</t>
  </si>
  <si>
    <t>Opšta anestezija, ASA 10</t>
  </si>
  <si>
    <t>92514-19</t>
  </si>
  <si>
    <t>Opšta anestezija, ASA 19</t>
  </si>
  <si>
    <t>92514-20</t>
  </si>
  <si>
    <t>Opšta anestezija, ASA 20</t>
  </si>
  <si>
    <t>92514-29</t>
  </si>
  <si>
    <t>Opšta anestezija, ASA 29</t>
  </si>
  <si>
    <t>92514-30</t>
  </si>
  <si>
    <t>Opšta anestezija, ASA 30</t>
  </si>
  <si>
    <t>92514-39</t>
  </si>
  <si>
    <t>Opšta anestezija, ASA 39</t>
  </si>
  <si>
    <t>92514-40</t>
  </si>
  <si>
    <t>Opšta anestezija, ASA 40</t>
  </si>
  <si>
    <t>92515-10</t>
  </si>
  <si>
    <t>Sedacija, ASA 10</t>
  </si>
  <si>
    <t>92515-19</t>
  </si>
  <si>
    <t>Sedacija, ASA 19</t>
  </si>
  <si>
    <t>92515-20</t>
  </si>
  <si>
    <t>Sedacija, ASA 20</t>
  </si>
  <si>
    <t>92515-29</t>
  </si>
  <si>
    <t>Sedacija, ASA 29</t>
  </si>
  <si>
    <t>92515-30</t>
  </si>
  <si>
    <t>Sedacija, ASA 30</t>
  </si>
  <si>
    <t>92515-39</t>
  </si>
  <si>
    <t>Sedacija, ASA 39</t>
  </si>
  <si>
    <t>92515-40</t>
  </si>
  <si>
    <t>Sedacija, ASA 40</t>
  </si>
  <si>
    <t>92518-00</t>
  </si>
  <si>
    <t>Intravenska post-proceduralna infuzija, analgezija kontrolisana od strane pacijenta</t>
  </si>
  <si>
    <t>92518-01</t>
  </si>
  <si>
    <t>Intravenska post-proceduralna infuzija analgetika</t>
  </si>
  <si>
    <t>92519-29</t>
  </si>
  <si>
    <t>Intravenska regionalna anestezija, ASA 29</t>
  </si>
  <si>
    <t>95550-03</t>
  </si>
  <si>
    <t>Udružene zdravstvene procedure, fizioterapija</t>
  </si>
  <si>
    <t>96008-00</t>
  </si>
  <si>
    <t>Neurološka procena</t>
  </si>
  <si>
    <t>96009-00</t>
  </si>
  <si>
    <t>Procena funkcije sluha</t>
  </si>
  <si>
    <t>96010-00</t>
  </si>
  <si>
    <t>Procena funkcije gutanja</t>
  </si>
  <si>
    <t>96011-00</t>
  </si>
  <si>
    <t>Procena glasa</t>
  </si>
  <si>
    <t>96012-00</t>
  </si>
  <si>
    <t>Procena govora</t>
  </si>
  <si>
    <t>96013-00</t>
  </si>
  <si>
    <t>Procena rečitosti</t>
  </si>
  <si>
    <t>96014-00</t>
  </si>
  <si>
    <t>Procena jezičkih sposobnosti</t>
  </si>
  <si>
    <t>96018-00</t>
  </si>
  <si>
    <t>Procena vaskularnog sistema</t>
  </si>
  <si>
    <t>96019-00</t>
  </si>
  <si>
    <t>Biomehanička procena</t>
  </si>
  <si>
    <t>96020-00</t>
  </si>
  <si>
    <t>Procena integriteta kože</t>
  </si>
  <si>
    <t>96021-00</t>
  </si>
  <si>
    <t>Procena samostalnosti</t>
  </si>
  <si>
    <t>96023-00</t>
  </si>
  <si>
    <t>Procena starenja</t>
  </si>
  <si>
    <t>96024-00</t>
  </si>
  <si>
    <t xml:space="preserve">Procena potrebe za uređajem ili opremom koja služi kao pomoć </t>
  </si>
  <si>
    <t>96026-00</t>
  </si>
  <si>
    <t>Procena ishrane/dnevnog unosa hrane</t>
  </si>
  <si>
    <t>96027-00</t>
  </si>
  <si>
    <t>Procena uzimanja propisanih lekova</t>
  </si>
  <si>
    <t>96028-00</t>
  </si>
  <si>
    <t>Procena upravljanja domaćinstvom</t>
  </si>
  <si>
    <t>96032-00</t>
  </si>
  <si>
    <t>Psihosocijalna procena</t>
  </si>
  <si>
    <t>96034-00</t>
  </si>
  <si>
    <t>Procena uzimanja alkohola i ostalih droga (lekova)</t>
  </si>
  <si>
    <t>96037-00</t>
  </si>
  <si>
    <t xml:space="preserve">Ostale procene, konsultacije ili evaluacije </t>
  </si>
  <si>
    <t>96038-00</t>
  </si>
  <si>
    <t>Merenje oštrine vida</t>
  </si>
  <si>
    <t>96052-00</t>
  </si>
  <si>
    <t xml:space="preserve">Prag akustičkog refleksa </t>
  </si>
  <si>
    <t>96059-00</t>
  </si>
  <si>
    <t xml:space="preserve">Ostali psihoakustički testovi </t>
  </si>
  <si>
    <t>96065-00</t>
  </si>
  <si>
    <t>Merenje ili maskiranje šuma (tinitusa)</t>
  </si>
  <si>
    <t>96067-00</t>
  </si>
  <si>
    <t>Savetovanje ili podučavanje o ishrani/dnevnom unosu hrane</t>
  </si>
  <si>
    <t>96068-00</t>
  </si>
  <si>
    <t xml:space="preserve"> Savetovanje ili podučavanje o gubitku sluha ili poremaćajima sluha </t>
  </si>
  <si>
    <t>96069-00</t>
  </si>
  <si>
    <t>Savetovanje ili podučavanje o gubitku vida ili vidnim poremećajima</t>
  </si>
  <si>
    <t>96071-00</t>
  </si>
  <si>
    <t xml:space="preserve"> Savetovanje ili podučavanje o pomagalima ili uređajima za prilagođavanje </t>
  </si>
  <si>
    <t>96072-00</t>
  </si>
  <si>
    <t xml:space="preserve"> Savetovanje ili podučavanje o propisanim/samoizabranim lekovima</t>
  </si>
  <si>
    <t>96073-00</t>
  </si>
  <si>
    <t>Savetovanje ili podučavanje o štetnosti supstanci koje uzrokuju zavisnost</t>
  </si>
  <si>
    <t>96074-00</t>
  </si>
  <si>
    <t xml:space="preserve"> Savetovanje ili podučavanje o zavisnosti o kockanju i klađenju</t>
  </si>
  <si>
    <t>96075-00</t>
  </si>
  <si>
    <t xml:space="preserve">Savetovanje ili podučavanje o brizi o samom sebi </t>
  </si>
  <si>
    <t>96076-00</t>
  </si>
  <si>
    <t xml:space="preserve"> Savetovanje ili podučavanje o održavanju zdravlja i oporavku </t>
  </si>
  <si>
    <t>96078-00</t>
  </si>
  <si>
    <t>Edukacija ili savetovanje o finansijama u domaćinstvu</t>
  </si>
  <si>
    <t>96079-00</t>
  </si>
  <si>
    <t xml:space="preserve">Situaciono/profesionalno savetovanje ili podučavanje </t>
  </si>
  <si>
    <t>96092-00</t>
  </si>
  <si>
    <t>Primena, nameštanje, prilagođavanje ili zamena pomagala ili uređaja za prilagođavanje</t>
  </si>
  <si>
    <t>96095-00</t>
  </si>
  <si>
    <t>Podrška terapeutskoj dijeti</t>
  </si>
  <si>
    <t>96096-00</t>
  </si>
  <si>
    <t xml:space="preserve"> Oralna nutritivna podrška</t>
  </si>
  <si>
    <t>96101-00</t>
  </si>
  <si>
    <t>Kognitivna bihejvioralna terapija</t>
  </si>
  <si>
    <t>96115-00</t>
  </si>
  <si>
    <t>Terapija mišića lica/temporomandibularnog zgloba vežbanjem</t>
  </si>
  <si>
    <t>96116-00</t>
  </si>
  <si>
    <t>Terapija očnih mišića vežbanjem</t>
  </si>
  <si>
    <t>96118-00</t>
  </si>
  <si>
    <t>Terapija ramenog zgloba vežbanjem</t>
  </si>
  <si>
    <t>96119-00</t>
  </si>
  <si>
    <t xml:space="preserve"> Terapija grudnih ili trbušnih mišića vežbanjem</t>
  </si>
  <si>
    <t>96120-00</t>
  </si>
  <si>
    <t>Terapija mišića leđa ili vrata vežbanjem</t>
  </si>
  <si>
    <t>96121-00</t>
  </si>
  <si>
    <t>Terapija mišića ruku vežbanjem</t>
  </si>
  <si>
    <t>96122-00</t>
  </si>
  <si>
    <t xml:space="preserve"> Terapija lakatnog zgloba vežbanjem </t>
  </si>
  <si>
    <t>96123-00</t>
  </si>
  <si>
    <t>Terapija mišića ruku, ručnog zgloba ili zglobova prstiju vežbanjem</t>
  </si>
  <si>
    <t>96124-00</t>
  </si>
  <si>
    <t>Terapija zgloba kuka vežbanjem</t>
  </si>
  <si>
    <t>96125-00</t>
  </si>
  <si>
    <t xml:space="preserve">Terapija mišića karličnog dna vežbanjem </t>
  </si>
  <si>
    <t>96126-00</t>
  </si>
  <si>
    <t>Terapija mišića nogu vežbanjem</t>
  </si>
  <si>
    <t>96127-00</t>
  </si>
  <si>
    <t xml:space="preserve">Terapija zgloba kolena vežbanjem </t>
  </si>
  <si>
    <t>96128-00</t>
  </si>
  <si>
    <t>Terapija mišića stopala, nožnog zgloba ili zglobova prstiju vežbanjem</t>
  </si>
  <si>
    <t>96130-00</t>
  </si>
  <si>
    <t xml:space="preserve"> Uvežbavanje veština u aktivnostima povezanim sa položajem tela/mobilnošću/pokretom </t>
  </si>
  <si>
    <t>96131-00</t>
  </si>
  <si>
    <t xml:space="preserve">Uvežbavanje veština u aktivnostima povezanim sa premeštanjem </t>
  </si>
  <si>
    <t>96142-00</t>
  </si>
  <si>
    <t xml:space="preserve">Uvežbavanje veština korišćenja uređaja ili opreme za pomoć </t>
  </si>
  <si>
    <t>96151-00</t>
  </si>
  <si>
    <t>Obuka drugih veština</t>
  </si>
  <si>
    <t>96154-00</t>
  </si>
  <si>
    <t>Terapijski ultrazvuk</t>
  </si>
  <si>
    <t>96155-00</t>
  </si>
  <si>
    <t xml:space="preserve"> Terapija stimulacijom, neklasifikovana na drugom mestu</t>
  </si>
  <si>
    <t>96156-00</t>
  </si>
  <si>
    <t xml:space="preserve">Terapijsko zatvaranje oka zavojem </t>
  </si>
  <si>
    <t>96157-00</t>
  </si>
  <si>
    <t>Drenaža respiratornog sistema, bez incizije</t>
  </si>
  <si>
    <t>96159-00</t>
  </si>
  <si>
    <t>Testiranje opsega pokreta/mišića specijalizovanom opremom</t>
  </si>
  <si>
    <t>96163-00</t>
  </si>
  <si>
    <t>Pomoć u aktivnostima vezanim za samonegu/samoodržanje</t>
  </si>
  <si>
    <t>96166-00</t>
  </si>
  <si>
    <t>Pomoć u aktivnostima vezanim za položaj tela/mobilnost/kretanje</t>
  </si>
  <si>
    <t>96167-00</t>
  </si>
  <si>
    <t>Pomoć u aktivnostima vezanim za transfer</t>
  </si>
  <si>
    <t>96171-00</t>
  </si>
  <si>
    <t>Pratnja ili transport klijenta</t>
  </si>
  <si>
    <t>96175-00</t>
  </si>
  <si>
    <t>Mentalna/bihejvioralna procena</t>
  </si>
  <si>
    <t>96176-00</t>
  </si>
  <si>
    <t>Bihejvioralna terapija</t>
  </si>
  <si>
    <t>96180-00</t>
  </si>
  <si>
    <t xml:space="preserve"> Ostale psihoterapije ili psihosocijane terapije </t>
  </si>
  <si>
    <t>96184-00</t>
  </si>
  <si>
    <t>Testiranje razvoja</t>
  </si>
  <si>
    <t>96185-00</t>
  </si>
  <si>
    <t>Suportativna psihoterapija, neklasifikovana na drugom mestu</t>
  </si>
  <si>
    <t>96189-01</t>
  </si>
  <si>
    <t>Laparoskopska omentektomija</t>
  </si>
  <si>
    <t>96196-07</t>
  </si>
  <si>
    <t>Intra-arterijsko davanje farmakološkog sredstva, hranljiva supstanca</t>
  </si>
  <si>
    <t>96197-00</t>
  </si>
  <si>
    <t>Intramuskularno davanje farmakološkog sredstva, antineoplastično sredstvo</t>
  </si>
  <si>
    <t>96197-02</t>
  </si>
  <si>
    <t>Intramuskularno davanje farmakološkog sredstva, anti-infektivno sredstvo</t>
  </si>
  <si>
    <t>96197-03</t>
  </si>
  <si>
    <t>Intramuskularno davanje farmakološkog sredstva, steroid</t>
  </si>
  <si>
    <t>96197-04</t>
  </si>
  <si>
    <t>Intramuskularno davanje farmakološkog sredstva, antidot</t>
  </si>
  <si>
    <t>96197-06</t>
  </si>
  <si>
    <t>Intramuskularno davanje farmakološkog sredstva, insulin</t>
  </si>
  <si>
    <t>96197-09</t>
  </si>
  <si>
    <t>Intramuskularno davanje farmakološkog sredstva, drugo i nenaznačeno farmakološko sredstvo</t>
  </si>
  <si>
    <t>96199-00</t>
  </si>
  <si>
    <t>Intravensko davanje farmakološkog sredstva, antineoplastično sredstvo</t>
  </si>
  <si>
    <t>96199-01</t>
  </si>
  <si>
    <t>Intravensko davanje farmakološkog sredstva, trombolitičko sredstvo</t>
  </si>
  <si>
    <t>96199-02</t>
  </si>
  <si>
    <t>Intravensko davanje farmakološkog sredstva, anti-infektivno sredstvo</t>
  </si>
  <si>
    <t>96199-03</t>
  </si>
  <si>
    <t>Intravensko davanje farmakološkog sredstva, steroid</t>
  </si>
  <si>
    <t>96199-06</t>
  </si>
  <si>
    <t>Intravensko davanje farmakološkog sredstva, insulin</t>
  </si>
  <si>
    <t>96199-07</t>
  </si>
  <si>
    <t>Intravensko davanje farmakološkog sredstva, hranljiva supstanca</t>
  </si>
  <si>
    <t>96199-08</t>
  </si>
  <si>
    <t>Intravensko davanje farmakološkog sredstva, elektrolit</t>
  </si>
  <si>
    <t>96199-09</t>
  </si>
  <si>
    <t>Intravensko davanje farmakološkog sredstva, drugo i neklasifikovano farmakološko sredstvo</t>
  </si>
  <si>
    <t>96200-00</t>
  </si>
  <si>
    <t>Subkutano davanje farmakološkog sredstva, antineoplastično sredstvo</t>
  </si>
  <si>
    <t>96200-02</t>
  </si>
  <si>
    <t>Subkutano davanje farmakološkog sredstva, anti-infektivno sredstvo</t>
  </si>
  <si>
    <t>96200-03</t>
  </si>
  <si>
    <t>Subkutano davanje farmakološkog sredstva, steroid</t>
  </si>
  <si>
    <t>96200-06</t>
  </si>
  <si>
    <t>Subkutano davanje farmakološkog sredstva, insulin</t>
  </si>
  <si>
    <t>96200-09</t>
  </si>
  <si>
    <t>Subkutano davanje farmakološkog sredstva, drugo i neklasifikovano farmakkološko sredstvo</t>
  </si>
  <si>
    <t>96202-09</t>
  </si>
  <si>
    <t>Enteralno davanje farmakološkog sredstva, drugo i neklasifikovano farmakološko sredstvo</t>
  </si>
  <si>
    <t>96203-00</t>
  </si>
  <si>
    <t>Oralno davanje farmakološkog sredstva, antineoplastičko sredstvo</t>
  </si>
  <si>
    <t>96203-01</t>
  </si>
  <si>
    <t>Oralno davanje farmakološkog sredstva, trombolitičko sredstvo</t>
  </si>
  <si>
    <t>96203-02</t>
  </si>
  <si>
    <t>Oralno davanje farmakološkog sredstva, anti-infektivno sredstvo</t>
  </si>
  <si>
    <t>96203-03</t>
  </si>
  <si>
    <t>Oralno davanje farmakološkog sredstva, steroid</t>
  </si>
  <si>
    <t>96203-04</t>
  </si>
  <si>
    <t>Oralno davanje farmakološkog sredstva, antidot</t>
  </si>
  <si>
    <t>96203-06</t>
  </si>
  <si>
    <t>Oralno davanje farmakološkog sredstva, insulin</t>
  </si>
  <si>
    <t>96203-08</t>
  </si>
  <si>
    <t>Oralno davanje farmakološkog sredstva, elektrolit</t>
  </si>
  <si>
    <t>96203-09</t>
  </si>
  <si>
    <t>Oralno davanje farmakološkog sredstva, drugo i neklasifikovano farmakološko sredstvo</t>
  </si>
  <si>
    <t>96205-02</t>
  </si>
  <si>
    <t>Neki drugi način davanja farmakološkog sredstva, anti-infektivno sredstvo</t>
  </si>
  <si>
    <t>96205-09</t>
  </si>
  <si>
    <t>Neki drugi način davanja farmakološkog sredstva, drugo i neklasifikovano farmakološko sredstvo</t>
  </si>
  <si>
    <t>96206-09</t>
  </si>
  <si>
    <t>Nenaznačen način davanja farmakološkog sredstva, drugo i neklasifikovano farmakološko sredstvo</t>
  </si>
  <si>
    <t>96215-00</t>
  </si>
  <si>
    <t>Incizija i drenaža lezija u usnoj šupljini</t>
  </si>
  <si>
    <t>97072-00</t>
  </si>
  <si>
    <t>Fotografski snimak, intraoralni</t>
  </si>
  <si>
    <t>97213-00</t>
  </si>
  <si>
    <t>Lečenje akutne parodontalne infekcije</t>
  </si>
  <si>
    <t>BD0300</t>
  </si>
  <si>
    <t>BO dan</t>
  </si>
  <si>
    <t>BD0301</t>
  </si>
  <si>
    <t>BO dan - Fizikalna medicina i rehabilitacija</t>
  </si>
  <si>
    <t>BD0302</t>
  </si>
  <si>
    <t>BO dan - Neonatologija</t>
  </si>
  <si>
    <t>BD0303</t>
  </si>
  <si>
    <t>BO dan - Pedijatrija</t>
  </si>
  <si>
    <t>BD0304</t>
  </si>
  <si>
    <t>BO dan - Pratilac</t>
  </si>
  <si>
    <t>BD0305</t>
  </si>
  <si>
    <t>Dnevna bolnica</t>
  </si>
  <si>
    <t>L000232</t>
  </si>
  <si>
    <t>BNP (Brain natriuretic peptide, moždani natriuretski peptid) u krvi - POCT metodom</t>
  </si>
  <si>
    <t>L000349</t>
  </si>
  <si>
    <t>Glukoza u kapilarnoj krvi - POCT metodom</t>
  </si>
  <si>
    <t>L000398</t>
  </si>
  <si>
    <t>Glutation-slobodan (GSH) (redukovani) u krvi</t>
  </si>
  <si>
    <t>L000422</t>
  </si>
  <si>
    <t>Hemoglobin A2 (HbA2) u krvi - elektroforezom</t>
  </si>
  <si>
    <t>L000604</t>
  </si>
  <si>
    <t>Kreatin kinaza CK-MB u krvi - POCT metodom</t>
  </si>
  <si>
    <t>L000646</t>
  </si>
  <si>
    <t>Mioglobin (Mb) u krvi - POCT metodom</t>
  </si>
  <si>
    <t>L000836</t>
  </si>
  <si>
    <t xml:space="preserve">Troponin I u krvi - POCT metodom </t>
  </si>
  <si>
    <t>L003491</t>
  </si>
  <si>
    <t xml:space="preserve">Interleukin 4-receptor (IL-4R) u serumu - ELISA </t>
  </si>
  <si>
    <t>L012922</t>
  </si>
  <si>
    <t xml:space="preserve">Albumin u ascitu </t>
  </si>
  <si>
    <t>L014423</t>
  </si>
  <si>
    <t xml:space="preserve">D-dimer u plazmi - POCT metodom </t>
  </si>
  <si>
    <t>L014431</t>
  </si>
  <si>
    <t xml:space="preserve">D-dimer u plazmi, semikvanitativno </t>
  </si>
  <si>
    <t>L015404</t>
  </si>
  <si>
    <t xml:space="preserve">Bojenje periferne krvi ili kostne srži na alkalnu fosfatazu u leukocitima i skoriranje APL skora </t>
  </si>
  <si>
    <t>L016592</t>
  </si>
  <si>
    <t xml:space="preserve">Antitela na F aktin IgG u serumu - IIF </t>
  </si>
  <si>
    <t>L017046</t>
  </si>
  <si>
    <t xml:space="preserve">Antitela na oksidovani lipoprotein male gustine (anti-oxLDL) IgG klase u serumu - ELISA </t>
  </si>
  <si>
    <t>L018481</t>
  </si>
  <si>
    <t>Tipizacija antigena A1 - epruveta</t>
  </si>
  <si>
    <t>L018564</t>
  </si>
  <si>
    <t>Tipizacija antigena H - epruveta</t>
  </si>
  <si>
    <t>L019216</t>
  </si>
  <si>
    <t>Bakteriološki pregled brisa ždrela na kliconoštvo (S. pyogenes, S. aureus. H. influenzae...)</t>
  </si>
  <si>
    <t>L019984</t>
  </si>
  <si>
    <t>Ispitivanje antibiotske osetljivosti bakterija automatskim sistemom</t>
  </si>
  <si>
    <t>L020016</t>
  </si>
  <si>
    <t>Ispitivanje osetljivosti mikobakterija na drugu liniju antituberkulotika - po jednom antituberkulotiku</t>
  </si>
  <si>
    <t>L021634</t>
  </si>
  <si>
    <t>Otkrivanje antigena gljiva (Cryptococcus, Candida, Aspergillus ili dr.) - kvalitativno</t>
  </si>
  <si>
    <t>L023960</t>
  </si>
  <si>
    <t>Bronhospazmolitici u želudačnom sadržaju - GC/MS</t>
  </si>
  <si>
    <t>Detekcijа Streptococcus agalactiae (GBS) kod trudnicа od 35–37. gn u vаginаlnom i rektаlnom brisu</t>
  </si>
  <si>
    <t>Detekcijа Clostridium difficilae toksinа A i B u stolici ELISA/ELFAtestom</t>
  </si>
  <si>
    <t>Ispitivаnje osetljivosti bаkterijа nа аntibiotike (pojedinаčno) i određivаnje vrednosti MIK bujon mikrodilucionom metodom</t>
  </si>
  <si>
    <t>Detekcijа grаm negаtivnih bаkterijа rezistentnih nа betа lаktаmаze proširenog spektrа nа selektivnoj podlozi /skrining zа prijem u bolnicu</t>
  </si>
  <si>
    <t>U8183200</t>
  </si>
  <si>
    <t>U8183210</t>
  </si>
  <si>
    <t>Procena deformacije centralnog vidnog polja na Amsler mreži</t>
  </si>
  <si>
    <t>U8183211</t>
  </si>
  <si>
    <t>Procena vidnog polja, konfrontacijom</t>
  </si>
  <si>
    <t>U8183220</t>
  </si>
  <si>
    <t>U8183225</t>
  </si>
  <si>
    <t>U8183226</t>
  </si>
  <si>
    <t>U8183230</t>
  </si>
  <si>
    <t>Procena opšteg izgleda oka i adneksa</t>
  </si>
  <si>
    <t>U8183231</t>
  </si>
  <si>
    <t>Procena usklađenosti pravaca vidnih osovina između očiju</t>
  </si>
  <si>
    <t>U8183233</t>
  </si>
  <si>
    <t>U8183235</t>
  </si>
  <si>
    <t>U8183239</t>
  </si>
  <si>
    <t>U8183252</t>
  </si>
  <si>
    <t>U8183260</t>
  </si>
  <si>
    <t>U8183264</t>
  </si>
  <si>
    <t>U8183270</t>
  </si>
  <si>
    <t>U8183271</t>
  </si>
  <si>
    <t>Pregled/procena zadnjeg segmenta</t>
  </si>
  <si>
    <t>U8183272</t>
  </si>
  <si>
    <t>U8183274</t>
  </si>
  <si>
    <t>Pregled/procena zenice, reakcije</t>
  </si>
  <si>
    <t>U8183300</t>
  </si>
  <si>
    <t>U8183301</t>
  </si>
  <si>
    <t>U8183308</t>
  </si>
  <si>
    <t>U8183320</t>
  </si>
  <si>
    <t>U8183327</t>
  </si>
  <si>
    <t>U8183342</t>
  </si>
  <si>
    <t>U8183500</t>
  </si>
  <si>
    <t>U8184504</t>
  </si>
  <si>
    <t>U8184505</t>
  </si>
  <si>
    <t>U8184506</t>
  </si>
  <si>
    <t>Vestibulookularni testovi: „head impulse“ i „head shaking“ test</t>
  </si>
  <si>
    <t>U8184601</t>
  </si>
  <si>
    <t>Rinoalergološko ispitivanje standardnim respiratornim alergenima</t>
  </si>
  <si>
    <t>U8184602</t>
  </si>
  <si>
    <t>Rinoalergološko ispitivanje specifičnim respiratornim alergenom</t>
  </si>
  <si>
    <t>U8184901</t>
  </si>
  <si>
    <t>U8188000</t>
  </si>
  <si>
    <t>U8188702</t>
  </si>
  <si>
    <t>U8188704</t>
  </si>
  <si>
    <t>U8188705</t>
  </si>
  <si>
    <t>U8188706</t>
  </si>
  <si>
    <t>U9011802</t>
  </si>
  <si>
    <t>Repozicioni manevar za lečenje benignog paroksizmalnog vertiga</t>
  </si>
  <si>
    <t>13882-01</t>
  </si>
  <si>
    <t>Postupak odžavanja kontinuirane ventilatorne podrške,24-96 sata</t>
  </si>
  <si>
    <t>13882-02</t>
  </si>
  <si>
    <t>Postupak odžavanja kontinuirane ventilatorne podrške,više od 96sata</t>
  </si>
  <si>
    <t>30186-01</t>
  </si>
  <si>
    <t>Uklanjanje bradavice sa dlana</t>
  </si>
  <si>
    <t>30224-00</t>
  </si>
  <si>
    <t>Perkutana drenaža apscesa mekog tkiva</t>
  </si>
  <si>
    <t>30224-01</t>
  </si>
  <si>
    <t>Perkutana drenaža intra-abdominalnog apscesa, hematoma ili ciste</t>
  </si>
  <si>
    <t>30225-00</t>
  </si>
  <si>
    <t>Ponovna insercija drena za drenažu apscesa mekog tkiva</t>
  </si>
  <si>
    <t>30332-00</t>
  </si>
  <si>
    <t>Ekscizija limfnog čvora aksile</t>
  </si>
  <si>
    <t>30335-00</t>
  </si>
  <si>
    <t>Regioalna ekscizija limfnog čvora aksile</t>
  </si>
  <si>
    <t>30375-09</t>
  </si>
  <si>
    <t>Ekscizija Mekelovog divertikuluma</t>
  </si>
  <si>
    <t>30375-14</t>
  </si>
  <si>
    <t>Incizija i drenaža pankreasa</t>
  </si>
  <si>
    <t>30375-17</t>
  </si>
  <si>
    <t>Redukcija volvulusa debelog creva</t>
  </si>
  <si>
    <t>30402-00</t>
  </si>
  <si>
    <t>Drenaža retroperitonealnog apscesa</t>
  </si>
  <si>
    <t>30405-05</t>
  </si>
  <si>
    <t>Reparacija ostalih kila trbušnog zida sa resekcijom stranguliranih vijuga creva</t>
  </si>
  <si>
    <t>30666-00</t>
  </si>
  <si>
    <t>Redukcija parafimoze</t>
  </si>
  <si>
    <t>30676-00</t>
  </si>
  <si>
    <t>Incizija pilonidalnog sinusa ili ciste</t>
  </si>
  <si>
    <t>31230-04</t>
  </si>
  <si>
    <t>Ekscizija lezije(a) na koži i potkožnom tkivu prsta šake</t>
  </si>
  <si>
    <t>31235-03</t>
  </si>
  <si>
    <t>Ekscizija lezije(a) na koži i potkožnom tkivu noge</t>
  </si>
  <si>
    <t>31235-04</t>
  </si>
  <si>
    <t>Ekscizija lezije(a) na koži i potkožnom tkivu stopala</t>
  </si>
  <si>
    <t>31518-01</t>
  </si>
  <si>
    <t>Jednostavna mastektomija, obostrana</t>
  </si>
  <si>
    <t>31563-00</t>
  </si>
  <si>
    <t>Hirurška everzija uvučene bradavice</t>
  </si>
  <si>
    <t>Fiberoptička kolono do coecuma bez biopsije</t>
  </si>
  <si>
    <t>32090-01</t>
  </si>
  <si>
    <t>Fiberoptička kolono do coecuma sa biopsijom</t>
  </si>
  <si>
    <t>32120-00</t>
  </si>
  <si>
    <t>Insercija analnog šava zbog anorektalnog prolapsa</t>
  </si>
  <si>
    <t>32511-00</t>
  </si>
  <si>
    <t>Prekid safeno-femoralnog i safeno-poplitealnog spoja varikoznih vena</t>
  </si>
  <si>
    <t>35533-00</t>
  </si>
  <si>
    <t>Razdvajanje intrauterinih priraslica</t>
  </si>
  <si>
    <t>35622-00</t>
  </si>
  <si>
    <t>Endoskopska ablacija endometrijuma</t>
  </si>
  <si>
    <t>35633-00</t>
  </si>
  <si>
    <t>35634-00</t>
  </si>
  <si>
    <t>Resekcija septuma uterusa histeroskopijom</t>
  </si>
  <si>
    <t>35637-04</t>
  </si>
  <si>
    <t>Laparoskopska ventrosuspenzija</t>
  </si>
  <si>
    <t>35637-08</t>
  </si>
  <si>
    <t>Laparoskopska elektrokauterizacija jajnika, driling ovarijuma</t>
  </si>
  <si>
    <t>46366-00</t>
  </si>
  <si>
    <t>Subkutana fasciotomija zbog Dipitrenove kontrakture</t>
  </si>
  <si>
    <t>47315-01</t>
  </si>
  <si>
    <t>Zatvorena repozicija unutrazglobnog preloma srednjeg članka prsta na ruci sa unutrašnjom fiksacijom</t>
  </si>
  <si>
    <t>47624-01</t>
  </si>
  <si>
    <t>Otvorena repozicija preloma tarzometatarzalnog zgloba sa unutrašnjom fiksacijom</t>
  </si>
  <si>
    <t>L001867</t>
  </si>
  <si>
    <t>Tipizacija antigena Lea - mikroepruveta</t>
  </si>
  <si>
    <t>L004325</t>
  </si>
  <si>
    <t>Kreatinin u serumu-enzimskom metodom</t>
  </si>
  <si>
    <t>Koprokultura</t>
  </si>
  <si>
    <t>АНЕСТЕЗИЈА</t>
  </si>
  <si>
    <t xml:space="preserve">Endotrahealna intubacija, jednolumenski tubus </t>
  </si>
  <si>
    <t>Plasiranje nazogastrične sonde</t>
  </si>
  <si>
    <t>Vađenje krvi novorođenčeta u dijagnostičke svrhe</t>
  </si>
  <si>
    <t>Abdominalna paracenteza</t>
  </si>
  <si>
    <t>НЕОНАТОЛОГИЈА</t>
  </si>
  <si>
    <t>Oralno davanje farmakološkog sredstva, antineoplastično sredstvo</t>
  </si>
  <si>
    <t>Pratnja ili prevoz klijenta</t>
  </si>
  <si>
    <t>96200-01</t>
  </si>
  <si>
    <t>Subkutano davanje farmakološkog sredstva, trombolitičko sredstvo</t>
  </si>
  <si>
    <t>Savetovanje ili podučavanje o održavanju zdravlja i oporavku</t>
  </si>
  <si>
    <t>96197-01</t>
  </si>
  <si>
    <t>Intramuskularno davanje farmakološkog sredstva, trombolitičko sredstvo</t>
  </si>
  <si>
    <t>UKUPNO</t>
  </si>
  <si>
    <t>Kateterizacija mokraćne bešike – kroz uretru</t>
  </si>
  <si>
    <t>92003-00</t>
  </si>
  <si>
    <t>Detoksikacija od alkohola</t>
  </si>
  <si>
    <t>Kardiopulmonalna reanimacija</t>
  </si>
  <si>
    <t xml:space="preserve">Procena uzimanja propisanih lekova </t>
  </si>
  <si>
    <t xml:space="preserve">Procena uzimanja alkohola i ostalih droga (lekova) </t>
  </si>
  <si>
    <t>Savetovanje ili podučavanje o zavisnosti o kockanju i klađenju</t>
  </si>
  <si>
    <t xml:space="preserve">Bihejvioralna terapija </t>
  </si>
  <si>
    <t xml:space="preserve">Ostale psihoterapije ili psihosocijane terapije </t>
  </si>
  <si>
    <t xml:space="preserve">Savetovanje ili podučavanje o održavanju zdravlja i oporavku </t>
  </si>
  <si>
    <t xml:space="preserve">Test opterećenja u svrhu procene respiratornog statusa </t>
  </si>
  <si>
    <t>30010-00</t>
  </si>
  <si>
    <t>Previjanje opekotine, manje od 10% površine tela je previjeno</t>
  </si>
  <si>
    <t>90007-01</t>
  </si>
  <si>
    <t>Ostale procedure na lobanji</t>
  </si>
  <si>
    <t>РЕАБИЛИТАЦИЈА</t>
  </si>
  <si>
    <t>Terapija lakatnog zgloba vežbanjem</t>
  </si>
  <si>
    <t>Uvežbavanje veština u aktivnostima povezanim sa položajem tela/mobilnošću/pokretom</t>
  </si>
  <si>
    <t>Terapija stimulacijom, neklasifikovana na drugom mestu</t>
  </si>
  <si>
    <t>Terapija zgloba kolena vežbanjem</t>
  </si>
  <si>
    <t>Kombinovana rehabilitacija i detoksikacija od alkohola i droga</t>
  </si>
  <si>
    <t>Ostale psihoterapije ili psihosocijane terapije</t>
  </si>
  <si>
    <t>ОФТАЛМОЛОГИЈА</t>
  </si>
  <si>
    <t>Savetovanje ili podučavanje o propisanim/samoizabranim lekovima</t>
  </si>
  <si>
    <t>U8183222</t>
  </si>
  <si>
    <t>U8183278</t>
  </si>
  <si>
    <t>Procenjivanje okularne fotografije, druge (npr. optička koherentna tomografija - OCT)</t>
  </si>
  <si>
    <t>U8183304</t>
  </si>
  <si>
    <t>U8183341</t>
  </si>
  <si>
    <t>Druge intervencije rehabilitacijom ili treningom</t>
  </si>
  <si>
    <t>U8183344</t>
  </si>
  <si>
    <t>Oftalmološka optička intervencija, recept, vidno pomagalo za vrlo niske stepene vidne oštrine (slabovidost)</t>
  </si>
  <si>
    <t>U8183202</t>
  </si>
  <si>
    <t>U8023800</t>
  </si>
  <si>
    <t>U8183213</t>
  </si>
  <si>
    <t>U8183215</t>
  </si>
  <si>
    <t>U8183218</t>
  </si>
  <si>
    <t>U8183237</t>
  </si>
  <si>
    <t>U8183242</t>
  </si>
  <si>
    <t>U8183248</t>
  </si>
  <si>
    <t>U8183245</t>
  </si>
  <si>
    <t>U8183261</t>
  </si>
  <si>
    <t>U8183262</t>
  </si>
  <si>
    <t>U8183263</t>
  </si>
  <si>
    <t>U8183265</t>
  </si>
  <si>
    <t>U8183266</t>
  </si>
  <si>
    <t>U8183267</t>
  </si>
  <si>
    <t>U8183269</t>
  </si>
  <si>
    <t>U8183302</t>
  </si>
  <si>
    <t>U8183303</t>
  </si>
  <si>
    <t>30473-031</t>
  </si>
  <si>
    <t>Fleksibilna fiberoptička ezofagoskopija</t>
  </si>
  <si>
    <t>96203-07</t>
  </si>
  <si>
    <t>Oralno davanje farmakološkog sredstva, hranljiva supstanca</t>
  </si>
  <si>
    <t>96209-09</t>
  </si>
  <si>
    <t>Punjenje uređaja za davanje leka, drugo i neklasifikovano farmakološko sredstvo</t>
  </si>
  <si>
    <t>Гинекологија и акушерство</t>
  </si>
  <si>
    <t>30375-01</t>
  </si>
  <si>
    <t>Ostale enterostomije</t>
  </si>
  <si>
    <t>30375-04</t>
  </si>
  <si>
    <t>Druga kolostoma</t>
  </si>
  <si>
    <t>30375-111</t>
  </si>
  <si>
    <t>Hirurško rešavanje volvulusa debelog creva bez kolostome</t>
  </si>
  <si>
    <t>30375-25</t>
  </si>
  <si>
    <t>Šav laceracije debelog creva</t>
  </si>
  <si>
    <t>30375-291</t>
  </si>
  <si>
    <t>Formiranje bipolarne ileostome</t>
  </si>
  <si>
    <t xml:space="preserve">Postoperativno ponovno otvaranje mesta laparotomije </t>
  </si>
  <si>
    <t>30397-00</t>
  </si>
  <si>
    <t xml:space="preserve">Laparostomija kroz prethodnu hiruršku ranu </t>
  </si>
  <si>
    <t>Reparacija incizione kile, mrežicom</t>
  </si>
  <si>
    <t>30449-00</t>
  </si>
  <si>
    <t>Laparoskopska holecistektomija sa odstranjenjem kalkulusa iz glavnog žučnog kanala kroz laparoskopsku holedohotomiju</t>
  </si>
  <si>
    <t>30454-01</t>
  </si>
  <si>
    <t>Holecistektomija sa holedohotomijom</t>
  </si>
  <si>
    <t>30460-00</t>
  </si>
  <si>
    <t>Holecistoduodenostomija</t>
  </si>
  <si>
    <t>30515-02</t>
  </si>
  <si>
    <t>Enteroenteroanastomoza</t>
  </si>
  <si>
    <t>30517-01</t>
  </si>
  <si>
    <t>Rekonstrukcija gastro-enterostomije</t>
  </si>
  <si>
    <t>30520-00</t>
  </si>
  <si>
    <t xml:space="preserve">Lokalna ekscizija lezije želuca </t>
  </si>
  <si>
    <t>30562-00</t>
  </si>
  <si>
    <t>Zatvaranje bipolarne ileostome</t>
  </si>
  <si>
    <t>30562-01</t>
  </si>
  <si>
    <t>Zatvaranje ileostome sa uspostavljanjem kontinuiteta creva, bez resekcije</t>
  </si>
  <si>
    <t>30562-03</t>
  </si>
  <si>
    <t xml:space="preserve">Zatvaranje kolonostome sa uspostavljanjem kontinuiteta creva </t>
  </si>
  <si>
    <t>30564-00</t>
  </si>
  <si>
    <t>Plastika strikture tankog creva</t>
  </si>
  <si>
    <t xml:space="preserve">Apendektomija </t>
  </si>
  <si>
    <t>30614-01</t>
  </si>
  <si>
    <t>Reparacija femoralne hernije, obostrano</t>
  </si>
  <si>
    <t>Reparacija epigastrične hernije</t>
  </si>
  <si>
    <t>Operacija varikocele</t>
  </si>
  <si>
    <t>31470-00</t>
  </si>
  <si>
    <t>laparoskopska splenektomija</t>
  </si>
  <si>
    <t>31551-00</t>
  </si>
  <si>
    <t>Incizija i drenaža dojke</t>
  </si>
  <si>
    <t>Parcijalna resekcija debelog creva sa anastomozom</t>
  </si>
  <si>
    <t>32004-00</t>
  </si>
  <si>
    <t>Subtotalna kolektomija sa formiranjem stome</t>
  </si>
  <si>
    <t>32006-01</t>
  </si>
  <si>
    <t>Leva hemikolektomija sa formiranjem stome</t>
  </si>
  <si>
    <t>32009-00</t>
  </si>
  <si>
    <t xml:space="preserve">Totalna kolektomija sa ileostomom </t>
  </si>
  <si>
    <t xml:space="preserve">Visoka restorativna prednja resekcija rektuma </t>
  </si>
  <si>
    <t xml:space="preserve">Niska restorativna prednja resekcija rektuma </t>
  </si>
  <si>
    <t xml:space="preserve">Vrlo niska restorativna prednja resekcija rektuma </t>
  </si>
  <si>
    <t>32033-00</t>
  </si>
  <si>
    <t xml:space="preserve">Uspostavljanje kontinuiteta creva nakon Hartmanove (Hartmann) operacije </t>
  </si>
  <si>
    <t>32051-00</t>
  </si>
  <si>
    <t>Totalna proktokolektomija sa ileo-analnom anastomozom</t>
  </si>
  <si>
    <t>32060-00</t>
  </si>
  <si>
    <t>Restorativna proktektomija</t>
  </si>
  <si>
    <t xml:space="preserve"> Fiberoptička kolonoskopija do cekuma sa biopsijom</t>
  </si>
  <si>
    <t>32138-01</t>
  </si>
  <si>
    <t>Hemoroidektomija laserom</t>
  </si>
  <si>
    <t>32159-02</t>
  </si>
  <si>
    <t>Ugradnja setona i ekscizija analne fistule</t>
  </si>
  <si>
    <t>35527-00</t>
  </si>
  <si>
    <t>Elektrokauterizacija karunkula uretre</t>
  </si>
  <si>
    <t>43810-01</t>
  </si>
  <si>
    <t>Reparacija tankog creva sa multiplim anastomozama</t>
  </si>
  <si>
    <t>45515-00</t>
  </si>
  <si>
    <t>Revizija ožiljka na ostalim oblastima dužine 7 cm i manje</t>
  </si>
  <si>
    <t>46465-00</t>
  </si>
  <si>
    <t>Amputacija prsta</t>
  </si>
  <si>
    <t>600345</t>
  </si>
  <si>
    <t xml:space="preserve">Preoperativni i rani rehabilitacioni tretman bolesnika sa malignom bolešću   </t>
  </si>
  <si>
    <t>13706-00</t>
  </si>
  <si>
    <t>Transplantacija alogene koštane srži ili matične ćelije, od srodnog podudarnog davaoca</t>
  </si>
  <si>
    <t>30023-01</t>
  </si>
  <si>
    <t>Ekscizijski debridman mekog tkiva koji zahvata kost ili hrskavicu</t>
  </si>
  <si>
    <t>30099-00</t>
  </si>
  <si>
    <t>Ekscizija sinusa na koži i potkožom tkivu</t>
  </si>
  <si>
    <t>30114-00</t>
  </si>
  <si>
    <t>Ekscizija Bekerove (Baker) ciste</t>
  </si>
  <si>
    <t>30330-00</t>
  </si>
  <si>
    <t>Radikalna ekscizija limfnih čvorova prepone</t>
  </si>
  <si>
    <t>Radikalna ekscizija limfnih čvorova aksile</t>
  </si>
  <si>
    <t>ultrazvukom vođena ( Core ) biopsija dojke iglom</t>
  </si>
  <si>
    <t>Zamena stalnog urinarnog katetera – kroz uretru (endoskopski)</t>
  </si>
  <si>
    <t>47063-011</t>
  </si>
  <si>
    <t>Zatvorena repozicija iščašenja skočnog zgloba sa spoljašnjom fiksacijom</t>
  </si>
  <si>
    <t>47360-00</t>
  </si>
  <si>
    <t>Imobilizacija preloma distalnog dela radijusa</t>
  </si>
  <si>
    <t>47363-021</t>
  </si>
  <si>
    <t>Zatvorena repozicija preloma distalnog dela radijusa sa spoljašnjom fiksacijom</t>
  </si>
  <si>
    <t>47378-01</t>
  </si>
  <si>
    <t>Imobilizacija preloma tela ulne</t>
  </si>
  <si>
    <t>47423-00</t>
  </si>
  <si>
    <t>Imobilizacija preloma proksimalnog dela humerusa</t>
  </si>
  <si>
    <t>47453-00</t>
  </si>
  <si>
    <t>Imobilizacija preloma distalnog dela humerusa</t>
  </si>
  <si>
    <t>47566-001</t>
  </si>
  <si>
    <t>Zatvorena repozicija preloma tela tibije sa spoljašnjom fiksacijom</t>
  </si>
  <si>
    <t>47566-021</t>
  </si>
  <si>
    <t>Zatvorena repozicija unutarzglobnog preloma tela tibije sa spoljašnjom fiksacijom</t>
  </si>
  <si>
    <t>47566-041</t>
  </si>
  <si>
    <t>Zatvorena repozicija frakture fibule sa spoljašnjom fiksacijom</t>
  </si>
  <si>
    <t>47576-00</t>
  </si>
  <si>
    <t>Imobilizacija preloma fibule</t>
  </si>
  <si>
    <t>47579-00</t>
  </si>
  <si>
    <t>Imobilizacija preloma patele</t>
  </si>
  <si>
    <t>47606-00</t>
  </si>
  <si>
    <t>Imobilizacija preloma petne kosti</t>
  </si>
  <si>
    <t>47915-00</t>
  </si>
  <si>
    <t>Klinasta resekcija uraslog nokta na prstu stopala</t>
  </si>
  <si>
    <t>47933-02</t>
  </si>
  <si>
    <t>Ablacija egzostoze male kosti, neklasifikovana na drugom mestu</t>
  </si>
  <si>
    <t xml:space="preserve">Odstranjenje sredstva za imobilizaciju </t>
  </si>
  <si>
    <t>50104-00</t>
  </si>
  <si>
    <t>Sinovijektomija zgloba, neklasifikovana na drugom mestu</t>
  </si>
  <si>
    <t>Primena sredstva u zglob ili neku drugu sinovijsku šupljinu, neklasifikovana na drugom mestu</t>
  </si>
  <si>
    <t>90338-00</t>
  </si>
  <si>
    <t>Incizija rektuma ili anusa</t>
  </si>
  <si>
    <t>90341-001</t>
  </si>
  <si>
    <t>Drenaža pararektalnog i retrorektalnog apscesa</t>
  </si>
  <si>
    <t>90568-02</t>
  </si>
  <si>
    <t>Incizija mekog tkiva, neklasifikovana na drugom mestu</t>
  </si>
  <si>
    <t xml:space="preserve">Obuka drugih veština </t>
  </si>
  <si>
    <t>Pomoć u aktivnostima vezanim za samonegu/samoodržavanje</t>
  </si>
  <si>
    <t>96197-08</t>
  </si>
  <si>
    <t>Intramuskularno davanje farmakološkog sredstva, elektrolit</t>
  </si>
  <si>
    <t xml:space="preserve">Ekscizijski debridman mekog tkiva </t>
  </si>
  <si>
    <t>Palmarna fasciektomija zbog Dipitrenove kontrakture koja zahvata 2 prsta</t>
  </si>
  <si>
    <t>47405-01</t>
  </si>
  <si>
    <t>Zatvorena repozicija preloma glave ili vrata radijusa sa unutrašnjom fiksacijom</t>
  </si>
  <si>
    <t>47456-011</t>
  </si>
  <si>
    <t>Zatvorena repozicija preloma distalnog dela humerusa sa spoljašnjom fiksacijom</t>
  </si>
  <si>
    <t>47555-011</t>
  </si>
  <si>
    <t>Zatvorena repozicija preloma medijalnog i lateralnog kondila tibie sa spoljašnjom fiksacijom</t>
  </si>
  <si>
    <t>47363-031</t>
  </si>
  <si>
    <t>Zatvorena repozicija preloma distalnog dela ulne sa spoljašnjom fiksacijom</t>
  </si>
  <si>
    <t>47366-021</t>
  </si>
  <si>
    <t>Otvorena repozicija preloma distalnog dela radijusa sa cpoljašnjom fiksacijom</t>
  </si>
  <si>
    <t>Odstranjenje klina, zavrtnja ili žice iz kosti</t>
  </si>
  <si>
    <t>Deebridman mesta otvorenog preloma</t>
  </si>
  <si>
    <t>Cirkumcizija ( obrezivanje) muškarca</t>
  </si>
  <si>
    <t>Transrektalna biopsija prostateiglom ( TRUS ) vođena</t>
  </si>
  <si>
    <t xml:space="preserve">Plastika frenulima ( frenulektomija ) </t>
  </si>
  <si>
    <t>36809-01</t>
  </si>
  <si>
    <t>Endoskopska destrukcija lezija uretera</t>
  </si>
  <si>
    <t>37041-00</t>
  </si>
  <si>
    <t>Perkutana aspiracija mokraćne bešike iglom</t>
  </si>
  <si>
    <t>Ukupno:</t>
  </si>
  <si>
    <t>30052-00</t>
  </si>
  <si>
    <t>Rekonstrukcija povrede - rane spoljašnjeg uva</t>
  </si>
  <si>
    <t>41881-00</t>
  </si>
  <si>
    <t>Otvorena traheostomija, privremena</t>
  </si>
  <si>
    <t>U8183601</t>
  </si>
  <si>
    <t>U1845-06</t>
  </si>
  <si>
    <t>90019-00</t>
  </si>
  <si>
    <t>Kaudalna injekcija ostalih ili kombinovanih terapeutskih supstanci</t>
  </si>
  <si>
    <t>90118-002</t>
  </si>
  <si>
    <t xml:space="preserve">Drenaža respiratornog sistema, bez incizije </t>
  </si>
  <si>
    <t>Primena serklaž na grlić materice</t>
  </si>
  <si>
    <t>16520-00</t>
  </si>
  <si>
    <t>Elektivni klasični carski rez</t>
  </si>
  <si>
    <t>30226-00</t>
  </si>
  <si>
    <t>Fasciotomija, neklasifikovana na drugom mestu</t>
  </si>
  <si>
    <t>Vulvoplastika</t>
  </si>
  <si>
    <t>Lečenje apscesa Bartolinijeve žlezde</t>
  </si>
  <si>
    <t>Reparacija zadnjeg vaginalnog kompartmana, vaginalni pristup</t>
  </si>
  <si>
    <t>35618-02</t>
  </si>
  <si>
    <t>Reparativne operacije na grliću materice</t>
  </si>
  <si>
    <t>Dijagnostička histereskopija</t>
  </si>
  <si>
    <t xml:space="preserve">Laparoskopska incizija ciste ili apscesa jajnika </t>
  </si>
  <si>
    <t>35638-00</t>
  </si>
  <si>
    <t>Laparoskopska klinasta resekcija jajnika</t>
  </si>
  <si>
    <t>35638-02</t>
  </si>
  <si>
    <t>Laparoskopska ovariektomija, jednostrana</t>
  </si>
  <si>
    <t>35653-00</t>
  </si>
  <si>
    <t>Subtotalna abdominalna histerektomija</t>
  </si>
  <si>
    <t>35713-08</t>
  </si>
  <si>
    <t>Parcijalna salpingektomija, jednostrana</t>
  </si>
  <si>
    <t>35717-00</t>
  </si>
  <si>
    <t>Ovarijalna cistektomija, obostrana</t>
  </si>
  <si>
    <t>35717-04</t>
  </si>
  <si>
    <t>Salpingoovariektomija, obostrana</t>
  </si>
  <si>
    <t>Postpartalna evakuacija sadržaja materice kiretažom i dilatacijom cervikalnog kanala</t>
  </si>
  <si>
    <t>35506-00</t>
  </si>
  <si>
    <t>Zamena intrauterinog uređaja</t>
  </si>
  <si>
    <t>Uklanjanje intrauterinog uređaja</t>
  </si>
  <si>
    <t xml:space="preserve">Sukciona kiretaža materice </t>
  </si>
  <si>
    <t>U8185819</t>
  </si>
  <si>
    <t>Test oralnog opterećenja glukozom (OGTT test)</t>
  </si>
  <si>
    <t xml:space="preserve">Indukcija porođaja prekidanjem plodovih ovojaka </t>
  </si>
  <si>
    <t xml:space="preserve">Uklanjanje štrajfne vagine ili vulve </t>
  </si>
  <si>
    <t>l020787</t>
  </si>
  <si>
    <t>Uzimanje materijala ( nazofaringealni bris, saliva i dr. )</t>
  </si>
  <si>
    <t>KK19049</t>
  </si>
  <si>
    <t>KK19051</t>
  </si>
  <si>
    <t>KK19050</t>
  </si>
</sst>
</file>

<file path=xl/styles.xml><?xml version="1.0" encoding="utf-8"?>
<styleSheet xmlns="http://schemas.openxmlformats.org/spreadsheetml/2006/main">
  <numFmts count="4">
    <numFmt numFmtId="164" formatCode="0.0"/>
    <numFmt numFmtId="165" formatCode="_)@"/>
    <numFmt numFmtId="166" formatCode="0;0;;@"/>
    <numFmt numFmtId="167" formatCode="#,##0.0"/>
  </numFmts>
  <fonts count="90">
    <font>
      <sz val="10"/>
      <name val="HelveticaPlain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HelveticaPlain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CHelvPlain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</font>
    <font>
      <sz val="8"/>
      <name val="HelveticaPlain"/>
    </font>
    <font>
      <b/>
      <sz val="11"/>
      <name val="Times New Roman"/>
      <family val="1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</font>
    <font>
      <b/>
      <sz val="11"/>
      <color indexed="12"/>
      <name val="Arial"/>
      <family val="2"/>
    </font>
    <font>
      <b/>
      <u/>
      <sz val="10"/>
      <color indexed="12"/>
      <name val="HelveticaPlain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Cambria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0"/>
      <name val="CHelvPlain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57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8"/>
      <color indexed="8"/>
      <name val="Verdana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 tint="0.14996795556505021"/>
      <name val="Calibri"/>
      <family val="1"/>
      <scheme val="minor"/>
    </font>
    <font>
      <sz val="8"/>
      <name val="Calibri"/>
      <family val="1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4" tint="-0.499984740745262"/>
      <name val="Cambria"/>
      <family val="1"/>
      <scheme val="major"/>
    </font>
    <font>
      <sz val="9"/>
      <name val="Cambria"/>
      <family val="1"/>
      <scheme val="major"/>
    </font>
    <font>
      <b/>
      <sz val="11"/>
      <name val="Cambria"/>
      <family val="1"/>
      <scheme val="maj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charset val="238"/>
      <scheme val="minor"/>
    </font>
    <font>
      <b/>
      <sz val="18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HelveticaPlain"/>
      <charset val="238"/>
    </font>
    <font>
      <sz val="1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Tahoma"/>
      <family val="2"/>
    </font>
    <font>
      <sz val="9"/>
      <color rgb="FF7030A0"/>
      <name val="Tahoma"/>
      <family val="2"/>
    </font>
    <font>
      <sz val="9"/>
      <color rgb="FF000000"/>
      <name val="Tahoma"/>
      <family val="2"/>
    </font>
    <font>
      <sz val="9"/>
      <color rgb="FFFF0000"/>
      <name val="Tahoma"/>
      <family val="2"/>
    </font>
    <font>
      <sz val="9"/>
      <color indexed="64"/>
      <name val="Tahoma"/>
      <family val="2"/>
    </font>
    <font>
      <b/>
      <sz val="9"/>
      <name val="Tahoma"/>
      <family val="2"/>
    </font>
    <font>
      <b/>
      <sz val="8"/>
      <name val="Arial"/>
      <family val="2"/>
    </font>
    <font>
      <b/>
      <sz val="8"/>
      <name val="HelveticaPlain"/>
    </font>
    <font>
      <b/>
      <sz val="8"/>
      <name val="Tahoma"/>
      <family val="2"/>
    </font>
    <font>
      <sz val="8"/>
      <name val="Tahoma"/>
      <family val="2"/>
    </font>
    <font>
      <sz val="8"/>
      <color indexed="64"/>
      <name val="Tahoma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name val="HelveticaPlain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HelveticaPlain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lightUp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lightUp">
        <fgColor rgb="FF000000"/>
        <bgColor rgb="FFFFFFFF"/>
      </patternFill>
    </fill>
    <fill>
      <patternFill patternType="solid">
        <fgColor rgb="FFD8D8D8"/>
        <bgColor rgb="FF000000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44"/>
      </left>
      <right/>
      <top/>
      <bottom/>
      <diagonal/>
    </border>
    <border>
      <left/>
      <right/>
      <top/>
      <bottom style="double">
        <color theme="4"/>
      </bottom>
      <diagonal/>
    </border>
    <border>
      <left/>
      <right style="thin">
        <color indexed="64"/>
      </right>
      <top style="double">
        <color theme="4"/>
      </top>
      <bottom style="double">
        <color theme="4"/>
      </bottom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indexed="44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double">
        <color theme="4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double">
        <color theme="4"/>
      </bottom>
      <diagonal/>
    </border>
    <border>
      <left/>
      <right style="thin">
        <color theme="0"/>
      </right>
      <top style="double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double">
        <color theme="4"/>
      </top>
      <bottom style="double">
        <color theme="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17" fillId="0" borderId="0">
      <alignment horizontal="left" vertical="center" indent="1"/>
    </xf>
    <xf numFmtId="0" fontId="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3" fillId="0" borderId="0"/>
    <xf numFmtId="0" fontId="46" fillId="0" borderId="0"/>
    <xf numFmtId="0" fontId="11" fillId="0" borderId="0"/>
    <xf numFmtId="0" fontId="45" fillId="0" borderId="0"/>
    <xf numFmtId="0" fontId="16" fillId="0" borderId="0"/>
    <xf numFmtId="0" fontId="16" fillId="0" borderId="0"/>
    <xf numFmtId="0" fontId="16" fillId="0" borderId="0"/>
    <xf numFmtId="0" fontId="47" fillId="7" borderId="46">
      <alignment vertical="center"/>
    </xf>
    <xf numFmtId="0" fontId="48" fillId="0" borderId="46">
      <alignment horizontal="left" vertical="center" wrapText="1"/>
      <protection locked="0"/>
    </xf>
    <xf numFmtId="0" fontId="49" fillId="0" borderId="47" applyNumberFormat="0" applyFill="0" applyAlignment="0" applyProtection="0"/>
    <xf numFmtId="0" fontId="1" fillId="0" borderId="0"/>
    <xf numFmtId="0" fontId="46" fillId="0" borderId="0"/>
    <xf numFmtId="0" fontId="46" fillId="0" borderId="0"/>
  </cellStyleXfs>
  <cellXfs count="846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quotePrefix="1" applyFont="1" applyFill="1" applyBorder="1" applyAlignment="1">
      <alignment horizontal="center" vertical="center"/>
    </xf>
    <xf numFmtId="0" fontId="4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Border="1"/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6" fillId="0" borderId="0" xfId="0" applyFont="1"/>
    <xf numFmtId="0" fontId="7" fillId="0" borderId="0" xfId="0" applyFont="1"/>
    <xf numFmtId="0" fontId="14" fillId="0" borderId="0" xfId="3" applyFont="1" applyProtection="1"/>
    <xf numFmtId="0" fontId="10" fillId="0" borderId="0" xfId="3" applyFont="1" applyAlignment="1" applyProtection="1"/>
    <xf numFmtId="3" fontId="14" fillId="0" borderId="0" xfId="3" applyNumberFormat="1" applyFont="1" applyProtection="1"/>
    <xf numFmtId="0" fontId="14" fillId="0" borderId="0" xfId="3" applyFont="1" applyAlignment="1" applyProtection="1">
      <alignment horizontal="center" vertical="center" wrapText="1"/>
    </xf>
    <xf numFmtId="0" fontId="4" fillId="0" borderId="0" xfId="3" applyFont="1" applyProtection="1"/>
    <xf numFmtId="3" fontId="14" fillId="0" borderId="0" xfId="3" applyNumberFormat="1" applyFont="1" applyAlignment="1" applyProtection="1">
      <alignment horizontal="center" vertical="center" wrapText="1"/>
    </xf>
    <xf numFmtId="0" fontId="14" fillId="0" borderId="0" xfId="3" applyFont="1" applyAlignment="1" applyProtection="1">
      <alignment horizontal="left" vertical="center" wrapText="1"/>
    </xf>
    <xf numFmtId="0" fontId="14" fillId="0" borderId="0" xfId="3" applyFont="1" applyAlignment="1" applyProtection="1">
      <alignment horizontal="left" wrapText="1"/>
    </xf>
    <xf numFmtId="0" fontId="14" fillId="0" borderId="0" xfId="3" applyFont="1" applyAlignment="1" applyProtection="1">
      <alignment wrapText="1"/>
    </xf>
    <xf numFmtId="3" fontId="14" fillId="0" borderId="0" xfId="3" applyNumberFormat="1" applyFont="1" applyAlignment="1" applyProtection="1">
      <alignment wrapText="1"/>
    </xf>
    <xf numFmtId="0" fontId="14" fillId="0" borderId="0" xfId="3" applyFont="1" applyAlignment="1" applyProtection="1">
      <alignment horizontal="left"/>
    </xf>
    <xf numFmtId="0" fontId="4" fillId="0" borderId="0" xfId="3" applyFont="1" applyAlignment="1" applyProtection="1">
      <alignment horizontal="center" wrapText="1"/>
    </xf>
    <xf numFmtId="0" fontId="4" fillId="0" borderId="0" xfId="3" applyFont="1" applyAlignment="1" applyProtection="1">
      <alignment wrapText="1"/>
    </xf>
    <xf numFmtId="0" fontId="14" fillId="0" borderId="0" xfId="3" applyFont="1" applyFill="1" applyProtection="1"/>
    <xf numFmtId="0" fontId="4" fillId="0" borderId="0" xfId="0" applyFont="1" applyFill="1" applyAlignment="1">
      <alignment wrapText="1"/>
    </xf>
    <xf numFmtId="0" fontId="3" fillId="0" borderId="0" xfId="0" applyFont="1"/>
    <xf numFmtId="0" fontId="3" fillId="0" borderId="0" xfId="0" applyFont="1" applyBorder="1"/>
    <xf numFmtId="0" fontId="4" fillId="0" borderId="0" xfId="3" applyFont="1" applyFill="1" applyProtection="1"/>
    <xf numFmtId="0" fontId="18" fillId="2" borderId="0" xfId="2" applyFont="1" applyFill="1" applyAlignment="1" applyProtection="1"/>
    <xf numFmtId="0" fontId="3" fillId="0" borderId="0" xfId="0" applyFont="1" applyFill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9" fillId="0" borderId="0" xfId="0" applyFont="1" applyFill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1" xfId="0" applyFont="1" applyFill="1" applyBorder="1"/>
    <xf numFmtId="3" fontId="10" fillId="0" borderId="0" xfId="3" applyNumberFormat="1" applyFont="1" applyProtection="1"/>
    <xf numFmtId="0" fontId="10" fillId="0" borderId="0" xfId="3" applyFont="1" applyProtection="1"/>
    <xf numFmtId="3" fontId="10" fillId="0" borderId="0" xfId="3" applyNumberFormat="1" applyFont="1" applyAlignment="1" applyProtection="1">
      <alignment horizontal="center" vertical="center" wrapText="1"/>
    </xf>
    <xf numFmtId="3" fontId="10" fillId="0" borderId="0" xfId="3" applyNumberFormat="1" applyFont="1" applyAlignment="1" applyProtection="1">
      <alignment wrapText="1"/>
    </xf>
    <xf numFmtId="0" fontId="4" fillId="0" borderId="0" xfId="3" applyFont="1" applyAlignment="1" applyProtection="1">
      <alignment horizontal="right"/>
    </xf>
    <xf numFmtId="0" fontId="4" fillId="0" borderId="0" xfId="3" applyFont="1" applyAlignment="1" applyProtection="1">
      <alignment horizontal="center" vertical="center" wrapText="1"/>
    </xf>
    <xf numFmtId="0" fontId="13" fillId="0" borderId="0" xfId="3" applyFont="1" applyProtection="1"/>
    <xf numFmtId="0" fontId="14" fillId="0" borderId="0" xfId="3" applyFont="1" applyAlignment="1" applyProtection="1"/>
    <xf numFmtId="0" fontId="4" fillId="0" borderId="0" xfId="8" applyFont="1" applyProtection="1"/>
    <xf numFmtId="0" fontId="21" fillId="0" borderId="0" xfId="0" applyFont="1" applyBorder="1"/>
    <xf numFmtId="0" fontId="0" fillId="0" borderId="0" xfId="0" applyBorder="1"/>
    <xf numFmtId="0" fontId="49" fillId="0" borderId="47" xfId="13"/>
    <xf numFmtId="0" fontId="14" fillId="0" borderId="0" xfId="3" applyFont="1" applyFill="1" applyAlignment="1" applyProtection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9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3" applyFont="1" applyAlignment="1" applyProtection="1">
      <alignment horizontal="center"/>
    </xf>
    <xf numFmtId="0" fontId="7" fillId="0" borderId="0" xfId="0" applyFont="1" applyBorder="1" applyAlignment="1">
      <alignment horizontal="right"/>
    </xf>
    <xf numFmtId="49" fontId="11" fillId="0" borderId="0" xfId="3" applyNumberFormat="1" applyFont="1" applyFill="1" applyProtection="1"/>
    <xf numFmtId="0" fontId="11" fillId="0" borderId="0" xfId="3" applyFont="1" applyAlignment="1" applyProtection="1">
      <alignment horizontal="left"/>
    </xf>
    <xf numFmtId="0" fontId="25" fillId="0" borderId="1" xfId="0" applyFont="1" applyFill="1" applyBorder="1" applyAlignment="1" applyProtection="1">
      <alignment horizontal="left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3" fontId="25" fillId="0" borderId="1" xfId="0" applyNumberFormat="1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Protection="1">
      <protection locked="0"/>
    </xf>
    <xf numFmtId="0" fontId="25" fillId="0" borderId="1" xfId="0" applyFont="1" applyFill="1" applyBorder="1" applyProtection="1">
      <protection locked="0"/>
    </xf>
    <xf numFmtId="3" fontId="25" fillId="3" borderId="1" xfId="0" applyNumberFormat="1" applyFont="1" applyFill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wrapText="1"/>
    </xf>
    <xf numFmtId="0" fontId="4" fillId="0" borderId="0" xfId="3" applyFont="1" applyBorder="1" applyAlignment="1" applyProtection="1">
      <alignment horizontal="center" wrapText="1"/>
    </xf>
    <xf numFmtId="0" fontId="25" fillId="3" borderId="1" xfId="0" applyFont="1" applyFill="1" applyBorder="1" applyAlignment="1" applyProtection="1">
      <alignment horizontal="center" vertical="center" wrapText="1"/>
    </xf>
    <xf numFmtId="0" fontId="25" fillId="2" borderId="1" xfId="3" applyFont="1" applyFill="1" applyBorder="1" applyAlignment="1" applyProtection="1">
      <alignment horizontal="center" vertical="center" textRotation="90" wrapText="1"/>
    </xf>
    <xf numFmtId="0" fontId="25" fillId="0" borderId="1" xfId="0" applyFont="1" applyBorder="1" applyAlignment="1" applyProtection="1">
      <alignment horizontal="center" wrapText="1"/>
      <protection locked="0"/>
    </xf>
    <xf numFmtId="0" fontId="27" fillId="0" borderId="0" xfId="3" applyFont="1" applyFill="1" applyBorder="1" applyAlignment="1" applyProtection="1">
      <alignment horizontal="left" wrapText="1"/>
    </xf>
    <xf numFmtId="0" fontId="27" fillId="0" borderId="0" xfId="3" applyFont="1" applyFill="1" applyBorder="1" applyAlignment="1" applyProtection="1">
      <alignment horizontal="left"/>
    </xf>
    <xf numFmtId="0" fontId="25" fillId="0" borderId="1" xfId="3" applyFont="1" applyBorder="1" applyAlignment="1" applyProtection="1">
      <alignment horizontal="center" vertical="center" wrapText="1"/>
      <protection locked="0"/>
    </xf>
    <xf numFmtId="3" fontId="25" fillId="4" borderId="1" xfId="0" applyNumberFormat="1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25" fillId="0" borderId="1" xfId="3" applyFont="1" applyBorder="1" applyAlignment="1" applyProtection="1">
      <alignment horizontal="center" vertical="center"/>
      <protection locked="0"/>
    </xf>
    <xf numFmtId="0" fontId="25" fillId="0" borderId="0" xfId="3" applyFont="1" applyProtection="1"/>
    <xf numFmtId="0" fontId="25" fillId="4" borderId="1" xfId="0" applyFont="1" applyFill="1" applyBorder="1" applyAlignment="1" applyProtection="1">
      <alignment horizontal="center" vertical="center" wrapText="1"/>
    </xf>
    <xf numFmtId="3" fontId="25" fillId="4" borderId="1" xfId="0" applyNumberFormat="1" applyFont="1" applyFill="1" applyBorder="1" applyAlignment="1" applyProtection="1">
      <alignment horizontal="center" vertical="center" wrapText="1"/>
    </xf>
    <xf numFmtId="3" fontId="25" fillId="0" borderId="1" xfId="3" applyNumberFormat="1" applyFont="1" applyFill="1" applyBorder="1" applyAlignment="1" applyProtection="1">
      <alignment horizontal="center" vertical="center" wrapText="1"/>
    </xf>
    <xf numFmtId="0" fontId="25" fillId="0" borderId="0" xfId="3" applyFont="1" applyBorder="1" applyAlignment="1" applyProtection="1">
      <alignment vertical="center" wrapText="1"/>
    </xf>
    <xf numFmtId="0" fontId="25" fillId="0" borderId="0" xfId="3" applyFont="1" applyBorder="1" applyAlignment="1" applyProtection="1">
      <alignment vertical="center"/>
    </xf>
    <xf numFmtId="0" fontId="25" fillId="0" borderId="1" xfId="0" applyFont="1" applyBorder="1" applyAlignment="1" applyProtection="1">
      <alignment horizontal="center"/>
      <protection locked="0"/>
    </xf>
    <xf numFmtId="0" fontId="11" fillId="0" borderId="0" xfId="3" applyFont="1" applyProtection="1"/>
    <xf numFmtId="0" fontId="11" fillId="0" borderId="0" xfId="10" applyFont="1" applyAlignment="1" applyProtection="1">
      <alignment horizontal="right"/>
    </xf>
    <xf numFmtId="0" fontId="25" fillId="0" borderId="1" xfId="3" applyFont="1" applyBorder="1" applyAlignment="1" applyProtection="1">
      <alignment vertical="center" wrapText="1"/>
    </xf>
    <xf numFmtId="0" fontId="25" fillId="0" borderId="1" xfId="9" applyFont="1" applyFill="1" applyBorder="1" applyAlignment="1" applyProtection="1">
      <alignment horizontal="right"/>
      <protection locked="0"/>
    </xf>
    <xf numFmtId="0" fontId="25" fillId="0" borderId="1" xfId="9" applyFont="1" applyBorder="1" applyProtection="1">
      <protection locked="0"/>
    </xf>
    <xf numFmtId="0" fontId="25" fillId="0" borderId="1" xfId="9" applyFont="1" applyBorder="1" applyAlignment="1" applyProtection="1">
      <alignment wrapText="1"/>
      <protection locked="0"/>
    </xf>
    <xf numFmtId="0" fontId="28" fillId="3" borderId="1" xfId="9" applyFont="1" applyFill="1" applyBorder="1" applyAlignment="1" applyProtection="1">
      <alignment horizontal="right"/>
    </xf>
    <xf numFmtId="3" fontId="49" fillId="0" borderId="47" xfId="13" applyNumberFormat="1"/>
    <xf numFmtId="0" fontId="11" fillId="0" borderId="0" xfId="3" applyNumberFormat="1" applyFont="1" applyFill="1" applyProtection="1"/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27" fillId="0" borderId="2" xfId="0" applyFont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11" fillId="0" borderId="4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25" fillId="0" borderId="6" xfId="0" applyFont="1" applyFill="1" applyBorder="1" applyAlignment="1">
      <alignment horizontal="centerContinuous" vertical="center"/>
    </xf>
    <xf numFmtId="0" fontId="25" fillId="0" borderId="3" xfId="0" applyFont="1" applyFill="1" applyBorder="1" applyAlignment="1">
      <alignment horizontal="right" vertical="center"/>
    </xf>
    <xf numFmtId="0" fontId="25" fillId="0" borderId="7" xfId="0" applyFont="1" applyFill="1" applyBorder="1" applyAlignment="1">
      <alignment horizontal="centerContinuous" vertical="center"/>
    </xf>
    <xf numFmtId="0" fontId="25" fillId="0" borderId="4" xfId="0" applyFont="1" applyFill="1" applyBorder="1" applyAlignment="1">
      <alignment horizontal="right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Continuous" vertical="center"/>
    </xf>
    <xf numFmtId="0" fontId="25" fillId="0" borderId="10" xfId="0" applyFont="1" applyFill="1" applyBorder="1" applyAlignment="1">
      <alignment horizontal="right" vertical="center"/>
    </xf>
    <xf numFmtId="0" fontId="25" fillId="0" borderId="5" xfId="0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right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horizontal="right" vertical="center"/>
    </xf>
    <xf numFmtId="0" fontId="11" fillId="0" borderId="6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right" vertical="center"/>
    </xf>
    <xf numFmtId="0" fontId="27" fillId="0" borderId="1" xfId="0" applyFont="1" applyFill="1" applyBorder="1" applyAlignment="1">
      <alignment horizontal="center" vertical="center"/>
    </xf>
    <xf numFmtId="0" fontId="11" fillId="0" borderId="0" xfId="0" applyFont="1"/>
    <xf numFmtId="0" fontId="29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13" xfId="0" quotePrefix="1" applyFont="1" applyFill="1" applyBorder="1" applyAlignment="1">
      <alignment horizontal="left" vertical="center" wrapText="1"/>
    </xf>
    <xf numFmtId="0" fontId="11" fillId="0" borderId="13" xfId="0" quotePrefix="1" applyFont="1" applyFill="1" applyBorder="1" applyAlignment="1">
      <alignment horizontal="center" vertical="center"/>
    </xf>
    <xf numFmtId="0" fontId="11" fillId="0" borderId="1" xfId="0" quotePrefix="1" applyFont="1" applyFill="1" applyBorder="1" applyAlignment="1">
      <alignment horizontal="center" vertical="center"/>
    </xf>
    <xf numFmtId="0" fontId="11" fillId="0" borderId="24" xfId="0" quotePrefix="1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6" fontId="11" fillId="0" borderId="1" xfId="0" quotePrefix="1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16" fontId="11" fillId="2" borderId="13" xfId="0" quotePrefix="1" applyNumberFormat="1" applyFont="1" applyFill="1" applyBorder="1" applyAlignment="1">
      <alignment vertical="center"/>
    </xf>
    <xf numFmtId="16" fontId="11" fillId="0" borderId="13" xfId="0" quotePrefix="1" applyNumberFormat="1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4" fontId="39" fillId="0" borderId="1" xfId="0" applyNumberFormat="1" applyFont="1" applyBorder="1" applyAlignment="1">
      <alignment horizontal="center" vertical="center" wrapText="1"/>
    </xf>
    <xf numFmtId="0" fontId="27" fillId="0" borderId="0" xfId="3" applyFont="1" applyFill="1" applyBorder="1" applyAlignment="1" applyProtection="1">
      <alignment wrapText="1"/>
    </xf>
    <xf numFmtId="0" fontId="25" fillId="0" borderId="5" xfId="0" applyFont="1" applyFill="1" applyBorder="1" applyAlignment="1">
      <alignment horizontal="centerContinuous" vertical="center"/>
    </xf>
    <xf numFmtId="0" fontId="31" fillId="0" borderId="1" xfId="0" applyFont="1" applyFill="1" applyBorder="1" applyAlignment="1">
      <alignment horizontal="centerContinuous" vertical="center"/>
    </xf>
    <xf numFmtId="0" fontId="31" fillId="0" borderId="7" xfId="0" applyFont="1" applyFill="1" applyBorder="1" applyAlignment="1">
      <alignment horizontal="centerContinuous" vertical="center" wrapText="1"/>
    </xf>
    <xf numFmtId="0" fontId="25" fillId="0" borderId="3" xfId="0" applyFont="1" applyFill="1" applyBorder="1" applyAlignment="1">
      <alignment horizontal="centerContinuous" vertical="center"/>
    </xf>
    <xf numFmtId="0" fontId="25" fillId="0" borderId="10" xfId="0" applyFont="1" applyFill="1" applyBorder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24" fillId="0" borderId="0" xfId="0" applyFont="1" applyFill="1" applyBorder="1"/>
    <xf numFmtId="0" fontId="11" fillId="0" borderId="2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 applyProtection="1">
      <alignment vertical="center" wrapText="1"/>
    </xf>
    <xf numFmtId="0" fontId="11" fillId="0" borderId="18" xfId="0" applyFont="1" applyBorder="1" applyAlignment="1"/>
    <xf numFmtId="0" fontId="11" fillId="0" borderId="13" xfId="0" applyFont="1" applyBorder="1" applyAlignment="1"/>
    <xf numFmtId="0" fontId="11" fillId="0" borderId="13" xfId="0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1" fillId="0" borderId="13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Border="1"/>
    <xf numFmtId="0" fontId="11" fillId="0" borderId="32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35" fillId="0" borderId="1" xfId="0" applyFont="1" applyFill="1" applyBorder="1" applyAlignment="1">
      <alignment horizontal="center" vertical="center" wrapText="1"/>
    </xf>
    <xf numFmtId="0" fontId="38" fillId="0" borderId="0" xfId="5" applyFont="1"/>
    <xf numFmtId="0" fontId="11" fillId="0" borderId="34" xfId="0" applyFont="1" applyBorder="1" applyAlignment="1">
      <alignment vertical="center"/>
    </xf>
    <xf numFmtId="0" fontId="11" fillId="0" borderId="1" xfId="0" applyFont="1" applyBorder="1"/>
    <xf numFmtId="0" fontId="11" fillId="0" borderId="12" xfId="0" applyFont="1" applyBorder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/>
    <xf numFmtId="0" fontId="23" fillId="0" borderId="0" xfId="0" applyFont="1" applyFill="1" applyAlignment="1">
      <alignment vertical="center" wrapText="1"/>
    </xf>
    <xf numFmtId="0" fontId="40" fillId="0" borderId="1" xfId="5" applyFont="1" applyBorder="1"/>
    <xf numFmtId="49" fontId="33" fillId="0" borderId="1" xfId="5" applyNumberFormat="1" applyFont="1" applyBorder="1" applyAlignment="1"/>
    <xf numFmtId="0" fontId="11" fillId="0" borderId="1" xfId="0" applyFont="1" applyFill="1" applyBorder="1"/>
    <xf numFmtId="0" fontId="11" fillId="2" borderId="1" xfId="0" applyFont="1" applyFill="1" applyBorder="1"/>
    <xf numFmtId="165" fontId="41" fillId="5" borderId="35" xfId="11" applyNumberFormat="1" applyFont="1" applyFill="1" applyBorder="1" applyProtection="1">
      <alignment vertical="center"/>
    </xf>
    <xf numFmtId="165" fontId="41" fillId="5" borderId="35" xfId="11" applyNumberFormat="1" applyFont="1" applyFill="1" applyBorder="1" applyAlignment="1" applyProtection="1">
      <alignment horizontal="right" vertical="center"/>
    </xf>
    <xf numFmtId="166" fontId="42" fillId="0" borderId="36" xfId="12" applyNumberFormat="1" applyFont="1" applyBorder="1" applyAlignment="1" applyProtection="1">
      <alignment horizontal="left" vertical="center" indent="1"/>
    </xf>
    <xf numFmtId="166" fontId="43" fillId="0" borderId="36" xfId="12" applyNumberFormat="1" applyFont="1" applyBorder="1" applyAlignment="1" applyProtection="1">
      <alignment horizontal="left" vertical="center"/>
    </xf>
    <xf numFmtId="166" fontId="42" fillId="0" borderId="37" xfId="12" applyNumberFormat="1" applyFont="1" applyBorder="1" applyAlignment="1" applyProtection="1">
      <alignment horizontal="right" vertical="center"/>
    </xf>
    <xf numFmtId="166" fontId="42" fillId="0" borderId="38" xfId="12" applyNumberFormat="1" applyFont="1" applyBorder="1" applyAlignment="1" applyProtection="1">
      <alignment horizontal="right" vertical="center"/>
    </xf>
    <xf numFmtId="166" fontId="42" fillId="0" borderId="37" xfId="12" applyNumberFormat="1" applyFont="1" applyBorder="1" applyAlignment="1" applyProtection="1">
      <alignment horizontal="left" vertical="center" indent="1"/>
    </xf>
    <xf numFmtId="166" fontId="43" fillId="0" borderId="37" xfId="12" applyNumberFormat="1" applyFont="1" applyBorder="1" applyAlignment="1" applyProtection="1">
      <alignment horizontal="left" vertical="center"/>
    </xf>
    <xf numFmtId="166" fontId="42" fillId="0" borderId="38" xfId="12" applyNumberFormat="1" applyFont="1" applyBorder="1" applyAlignment="1" applyProtection="1">
      <alignment horizontal="left" vertical="center" indent="1"/>
    </xf>
    <xf numFmtId="166" fontId="43" fillId="0" borderId="38" xfId="12" applyNumberFormat="1" applyFont="1" applyBorder="1" applyAlignment="1" applyProtection="1">
      <alignment horizontal="left" vertical="center"/>
    </xf>
    <xf numFmtId="165" fontId="41" fillId="5" borderId="36" xfId="11" applyNumberFormat="1" applyFont="1" applyFill="1" applyBorder="1" applyProtection="1">
      <alignment vertical="center"/>
    </xf>
    <xf numFmtId="165" fontId="41" fillId="5" borderId="38" xfId="11" applyNumberFormat="1" applyFont="1" applyFill="1" applyBorder="1" applyAlignment="1" applyProtection="1">
      <alignment horizontal="right" vertical="center"/>
    </xf>
    <xf numFmtId="0" fontId="25" fillId="2" borderId="1" xfId="3" applyFont="1" applyFill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left" vertical="center" wrapText="1"/>
    </xf>
    <xf numFmtId="0" fontId="25" fillId="2" borderId="1" xfId="0" applyFont="1" applyFill="1" applyBorder="1" applyAlignment="1" applyProtection="1">
      <alignment horizontal="left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Continuous" vertical="center"/>
    </xf>
    <xf numFmtId="0" fontId="30" fillId="0" borderId="1" xfId="0" applyFont="1" applyBorder="1" applyAlignment="1">
      <alignment horizontal="centerContinuous" vertical="center"/>
    </xf>
    <xf numFmtId="164" fontId="27" fillId="2" borderId="1" xfId="0" applyNumberFormat="1" applyFont="1" applyFill="1" applyBorder="1" applyAlignment="1">
      <alignment horizontal="center" vertical="center"/>
    </xf>
    <xf numFmtId="0" fontId="27" fillId="0" borderId="22" xfId="0" applyFont="1" applyBorder="1" applyAlignment="1">
      <alignment horizontal="center" vertical="center" wrapText="1"/>
    </xf>
    <xf numFmtId="0" fontId="39" fillId="0" borderId="1" xfId="0" applyFont="1" applyBorder="1" applyAlignment="1">
      <alignment vertical="center" wrapText="1"/>
    </xf>
    <xf numFmtId="0" fontId="27" fillId="0" borderId="1" xfId="0" applyFont="1" applyBorder="1" applyAlignment="1">
      <alignment wrapText="1"/>
    </xf>
    <xf numFmtId="0" fontId="27" fillId="0" borderId="1" xfId="0" applyFont="1" applyBorder="1"/>
    <xf numFmtId="0" fontId="27" fillId="0" borderId="1" xfId="0" applyFont="1" applyBorder="1" applyAlignment="1">
      <alignment horizontal="left" wrapText="1"/>
    </xf>
    <xf numFmtId="0" fontId="27" fillId="0" borderId="1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33" fillId="0" borderId="0" xfId="0" applyFont="1" applyFill="1"/>
    <xf numFmtId="0" fontId="33" fillId="0" borderId="1" xfId="0" applyFont="1" applyFill="1" applyBorder="1"/>
    <xf numFmtId="0" fontId="36" fillId="0" borderId="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44" fillId="0" borderId="1" xfId="0" applyFont="1" applyBorder="1"/>
    <xf numFmtId="0" fontId="19" fillId="0" borderId="1" xfId="0" applyFont="1" applyFill="1" applyBorder="1" applyAlignment="1">
      <alignment horizontal="center"/>
    </xf>
    <xf numFmtId="0" fontId="27" fillId="2" borderId="1" xfId="0" applyFont="1" applyFill="1" applyBorder="1" applyAlignment="1" applyProtection="1">
      <alignment horizontal="center" vertical="center" textRotation="90" wrapText="1"/>
    </xf>
    <xf numFmtId="0" fontId="27" fillId="5" borderId="1" xfId="0" applyFont="1" applyFill="1" applyBorder="1" applyAlignment="1" applyProtection="1">
      <alignment horizontal="center" vertical="center" textRotation="90" wrapText="1"/>
    </xf>
    <xf numFmtId="3" fontId="27" fillId="2" borderId="1" xfId="0" applyNumberFormat="1" applyFont="1" applyFill="1" applyBorder="1" applyAlignment="1" applyProtection="1">
      <alignment horizontal="center" vertical="center" textRotation="90" wrapText="1"/>
    </xf>
    <xf numFmtId="3" fontId="27" fillId="2" borderId="1" xfId="3" applyNumberFormat="1" applyFont="1" applyFill="1" applyBorder="1" applyAlignment="1" applyProtection="1">
      <alignment horizontal="center" vertical="center" textRotation="90" wrapText="1"/>
    </xf>
    <xf numFmtId="0" fontId="25" fillId="0" borderId="1" xfId="3" applyFont="1" applyBorder="1" applyProtection="1">
      <protection locked="0"/>
    </xf>
    <xf numFmtId="0" fontId="25" fillId="4" borderId="1" xfId="9" applyFont="1" applyFill="1" applyBorder="1" applyAlignment="1" applyProtection="1">
      <alignment horizontal="right"/>
    </xf>
    <xf numFmtId="0" fontId="25" fillId="0" borderId="1" xfId="8" applyFont="1" applyBorder="1" applyProtection="1">
      <protection locked="0"/>
    </xf>
    <xf numFmtId="0" fontId="28" fillId="3" borderId="1" xfId="8" applyFont="1" applyFill="1" applyBorder="1" applyAlignment="1" applyProtection="1">
      <alignment horizontal="right" vertical="center"/>
    </xf>
    <xf numFmtId="0" fontId="28" fillId="4" borderId="1" xfId="9" applyFont="1" applyFill="1" applyBorder="1" applyAlignment="1" applyProtection="1">
      <alignment horizontal="right"/>
    </xf>
    <xf numFmtId="0" fontId="27" fillId="2" borderId="1" xfId="9" applyFont="1" applyFill="1" applyBorder="1" applyAlignment="1" applyProtection="1">
      <alignment horizontal="center" vertical="center" wrapText="1"/>
    </xf>
    <xf numFmtId="0" fontId="25" fillId="3" borderId="1" xfId="0" applyFont="1" applyFill="1" applyBorder="1" applyAlignment="1" applyProtection="1">
      <alignment horizontal="center" vertical="center"/>
    </xf>
    <xf numFmtId="0" fontId="25" fillId="3" borderId="1" xfId="3" applyFont="1" applyFill="1" applyBorder="1" applyAlignment="1" applyProtection="1">
      <alignment horizontal="center" vertical="center" wrapText="1"/>
    </xf>
    <xf numFmtId="3" fontId="25" fillId="4" borderId="1" xfId="0" applyNumberFormat="1" applyFont="1" applyFill="1" applyBorder="1" applyProtection="1"/>
    <xf numFmtId="0" fontId="25" fillId="4" borderId="1" xfId="0" applyFont="1" applyFill="1" applyBorder="1" applyProtection="1"/>
    <xf numFmtId="0" fontId="25" fillId="3" borderId="1" xfId="0" applyFont="1" applyFill="1" applyBorder="1" applyAlignment="1" applyProtection="1">
      <alignment horizontal="right" vertical="center" wrapText="1"/>
    </xf>
    <xf numFmtId="3" fontId="25" fillId="3" borderId="1" xfId="0" applyNumberFormat="1" applyFont="1" applyFill="1" applyBorder="1" applyProtection="1"/>
    <xf numFmtId="0" fontId="25" fillId="3" borderId="1" xfId="0" applyFont="1" applyFill="1" applyBorder="1" applyProtection="1"/>
    <xf numFmtId="0" fontId="27" fillId="0" borderId="2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textRotation="90" wrapText="1"/>
    </xf>
    <xf numFmtId="3" fontId="27" fillId="0" borderId="1" xfId="0" applyNumberFormat="1" applyFont="1" applyFill="1" applyBorder="1" applyAlignment="1" applyProtection="1">
      <alignment horizontal="center" vertical="center" textRotation="90" wrapText="1"/>
    </xf>
    <xf numFmtId="0" fontId="11" fillId="0" borderId="14" xfId="0" applyFont="1" applyFill="1" applyBorder="1" applyAlignment="1">
      <alignment horizontal="centerContinuous" vertical="center"/>
    </xf>
    <xf numFmtId="0" fontId="11" fillId="0" borderId="17" xfId="0" applyFont="1" applyFill="1" applyBorder="1" applyAlignment="1">
      <alignment horizontal="centerContinuous" vertical="center"/>
    </xf>
    <xf numFmtId="0" fontId="11" fillId="2" borderId="18" xfId="0" applyFont="1" applyFill="1" applyBorder="1" applyAlignment="1">
      <alignment horizontal="centerContinuous" vertical="center"/>
    </xf>
    <xf numFmtId="0" fontId="11" fillId="0" borderId="18" xfId="0" applyFont="1" applyFill="1" applyBorder="1" applyAlignment="1">
      <alignment horizontal="centerContinuous" vertical="center"/>
    </xf>
    <xf numFmtId="0" fontId="11" fillId="0" borderId="21" xfId="0" applyFont="1" applyFill="1" applyBorder="1" applyAlignment="1">
      <alignment horizontal="centerContinuous" vertical="center"/>
    </xf>
    <xf numFmtId="0" fontId="11" fillId="0" borderId="12" xfId="0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right" vertical="center"/>
    </xf>
    <xf numFmtId="0" fontId="11" fillId="0" borderId="39" xfId="0" applyFont="1" applyFill="1" applyBorder="1" applyAlignment="1">
      <alignment vertical="center"/>
    </xf>
    <xf numFmtId="0" fontId="26" fillId="0" borderId="1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/>
    </xf>
    <xf numFmtId="0" fontId="11" fillId="0" borderId="39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16" fontId="11" fillId="2" borderId="18" xfId="0" applyNumberFormat="1" applyFont="1" applyFill="1" applyBorder="1" applyAlignment="1">
      <alignment vertical="center"/>
    </xf>
    <xf numFmtId="16" fontId="11" fillId="0" borderId="18" xfId="0" quotePrefix="1" applyNumberFormat="1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1" fillId="0" borderId="30" xfId="0" applyFont="1" applyFill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0" fontId="11" fillId="6" borderId="18" xfId="0" applyFont="1" applyFill="1" applyBorder="1" applyAlignment="1">
      <alignment vertical="center"/>
    </xf>
    <xf numFmtId="0" fontId="11" fillId="6" borderId="13" xfId="0" applyFont="1" applyFill="1" applyBorder="1" applyAlignment="1">
      <alignment vertical="center"/>
    </xf>
    <xf numFmtId="0" fontId="27" fillId="0" borderId="19" xfId="0" applyFont="1" applyBorder="1" applyAlignment="1">
      <alignment horizontal="center" vertical="center" wrapText="1"/>
    </xf>
    <xf numFmtId="0" fontId="0" fillId="0" borderId="1" xfId="0" applyBorder="1"/>
    <xf numFmtId="0" fontId="27" fillId="2" borderId="1" xfId="0" applyFont="1" applyFill="1" applyBorder="1"/>
    <xf numFmtId="0" fontId="27" fillId="0" borderId="1" xfId="0" applyFont="1" applyBorder="1" applyAlignment="1">
      <alignment vertical="center"/>
    </xf>
    <xf numFmtId="166" fontId="43" fillId="0" borderId="0" xfId="12" applyNumberFormat="1" applyFont="1" applyBorder="1" applyAlignment="1" applyProtection="1">
      <alignment horizontal="left" vertical="center"/>
    </xf>
    <xf numFmtId="0" fontId="25" fillId="0" borderId="1" xfId="0" applyFont="1" applyFill="1" applyBorder="1" applyAlignment="1">
      <alignment horizontal="centerContinuous" vertical="center"/>
    </xf>
    <xf numFmtId="0" fontId="11" fillId="2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wrapText="1"/>
    </xf>
    <xf numFmtId="0" fontId="11" fillId="0" borderId="13" xfId="0" applyFont="1" applyFill="1" applyBorder="1" applyAlignment="1"/>
    <xf numFmtId="0" fontId="11" fillId="0" borderId="18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24" xfId="0" applyFont="1" applyFill="1" applyBorder="1" applyAlignment="1"/>
    <xf numFmtId="49" fontId="29" fillId="5" borderId="1" xfId="0" applyNumberFormat="1" applyFont="1" applyFill="1" applyBorder="1"/>
    <xf numFmtId="166" fontId="42" fillId="0" borderId="36" xfId="12" applyNumberFormat="1" applyFont="1" applyFill="1" applyBorder="1" applyAlignment="1" applyProtection="1">
      <alignment horizontal="left" vertical="center" indent="1"/>
    </xf>
    <xf numFmtId="166" fontId="42" fillId="0" borderId="37" xfId="12" applyNumberFormat="1" applyFont="1" applyFill="1" applyBorder="1" applyAlignment="1" applyProtection="1">
      <alignment horizontal="left" vertical="center" wrapText="1" indent="1"/>
    </xf>
    <xf numFmtId="166" fontId="42" fillId="0" borderId="38" xfId="12" applyNumberFormat="1" applyFont="1" applyFill="1" applyBorder="1" applyAlignment="1" applyProtection="1">
      <alignment horizontal="left" vertical="center" wrapText="1" indent="1"/>
    </xf>
    <xf numFmtId="0" fontId="25" fillId="0" borderId="1" xfId="3" applyFont="1" applyFill="1" applyBorder="1" applyAlignment="1" applyProtection="1">
      <alignment horizontal="center" vertical="center" textRotation="90" wrapText="1"/>
    </xf>
    <xf numFmtId="0" fontId="25" fillId="0" borderId="1" xfId="3" applyFont="1" applyFill="1" applyBorder="1" applyAlignment="1" applyProtection="1">
      <alignment horizontal="center" vertical="center" wrapText="1"/>
      <protection locked="0"/>
    </xf>
    <xf numFmtId="16" fontId="11" fillId="0" borderId="1" xfId="0" quotePrefix="1" applyNumberFormat="1" applyFont="1" applyBorder="1" applyAlignment="1">
      <alignment horizontal="left" vertical="center"/>
    </xf>
    <xf numFmtId="0" fontId="30" fillId="0" borderId="1" xfId="0" applyFont="1" applyFill="1" applyBorder="1" applyAlignment="1">
      <alignment horizontal="centerContinuous" vertical="center"/>
    </xf>
    <xf numFmtId="0" fontId="30" fillId="0" borderId="1" xfId="0" applyFont="1" applyFill="1" applyBorder="1" applyAlignment="1">
      <alignment horizontal="centerContinuous" vertical="center" wrapText="1"/>
    </xf>
    <xf numFmtId="0" fontId="11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5" fontId="50" fillId="8" borderId="48" xfId="11" applyNumberFormat="1" applyFont="1" applyFill="1" applyBorder="1" applyProtection="1">
      <alignment vertical="center"/>
    </xf>
    <xf numFmtId="165" fontId="50" fillId="8" borderId="49" xfId="11" applyNumberFormat="1" applyFont="1" applyFill="1" applyBorder="1" applyAlignment="1" applyProtection="1">
      <alignment horizontal="right" vertical="center"/>
    </xf>
    <xf numFmtId="166" fontId="51" fillId="0" borderId="48" xfId="12" applyNumberFormat="1" applyFont="1" applyBorder="1" applyAlignment="1" applyProtection="1">
      <alignment horizontal="left" vertical="center" indent="1"/>
    </xf>
    <xf numFmtId="166" fontId="51" fillId="0" borderId="50" xfId="12" applyNumberFormat="1" applyFont="1" applyBorder="1" applyAlignment="1" applyProtection="1">
      <alignment horizontal="left" vertical="center" indent="1"/>
    </xf>
    <xf numFmtId="166" fontId="51" fillId="0" borderId="49" xfId="12" applyNumberFormat="1" applyFont="1" applyBorder="1" applyAlignment="1" applyProtection="1">
      <alignment horizontal="left" vertical="center" indent="1"/>
    </xf>
    <xf numFmtId="166" fontId="52" fillId="0" borderId="48" xfId="12" applyNumberFormat="1" applyFont="1" applyBorder="1" applyAlignment="1" applyProtection="1">
      <alignment horizontal="left" vertical="center"/>
    </xf>
    <xf numFmtId="166" fontId="52" fillId="0" borderId="50" xfId="12" applyNumberFormat="1" applyFont="1" applyBorder="1" applyAlignment="1" applyProtection="1">
      <alignment horizontal="left" vertical="center"/>
    </xf>
    <xf numFmtId="166" fontId="52" fillId="0" borderId="49" xfId="12" applyNumberFormat="1" applyFont="1" applyBorder="1" applyAlignment="1" applyProtection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53" fillId="9" borderId="1" xfId="3" applyFont="1" applyFill="1" applyBorder="1" applyAlignment="1">
      <alignment horizontal="left" vertical="center" wrapText="1"/>
    </xf>
    <xf numFmtId="0" fontId="0" fillId="9" borderId="1" xfId="0" applyFill="1" applyBorder="1"/>
    <xf numFmtId="0" fontId="53" fillId="9" borderId="1" xfId="3" applyFont="1" applyFill="1" applyBorder="1" applyAlignment="1">
      <alignment horizontal="center" vertical="center" wrapText="1"/>
    </xf>
    <xf numFmtId="0" fontId="54" fillId="0" borderId="1" xfId="3" applyNumberFormat="1" applyFont="1" applyFill="1" applyBorder="1" applyAlignment="1" applyProtection="1">
      <alignment vertical="center" wrapText="1"/>
    </xf>
    <xf numFmtId="0" fontId="55" fillId="0" borderId="1" xfId="3" applyFont="1" applyBorder="1" applyAlignment="1">
      <alignment horizontal="left" vertical="center" wrapText="1"/>
    </xf>
    <xf numFmtId="0" fontId="55" fillId="0" borderId="1" xfId="3" applyFont="1" applyFill="1" applyBorder="1" applyAlignment="1">
      <alignment horizontal="left" vertical="center" wrapText="1"/>
    </xf>
    <xf numFmtId="0" fontId="53" fillId="9" borderId="1" xfId="3" applyFont="1" applyFill="1" applyBorder="1" applyAlignment="1">
      <alignment wrapText="1"/>
    </xf>
    <xf numFmtId="49" fontId="55" fillId="0" borderId="1" xfId="3" applyNumberFormat="1" applyFont="1" applyBorder="1" applyAlignment="1">
      <alignment horizontal="left" vertical="center" wrapText="1"/>
    </xf>
    <xf numFmtId="0" fontId="54" fillId="10" borderId="1" xfId="3" applyNumberFormat="1" applyFont="1" applyFill="1" applyBorder="1" applyAlignment="1" applyProtection="1">
      <alignment vertical="center" wrapText="1"/>
    </xf>
    <xf numFmtId="0" fontId="53" fillId="9" borderId="1" xfId="3" applyFont="1" applyFill="1" applyBorder="1" applyAlignment="1">
      <alignment vertical="center" wrapText="1"/>
    </xf>
    <xf numFmtId="49" fontId="55" fillId="10" borderId="1" xfId="3" applyNumberFormat="1" applyFont="1" applyFill="1" applyBorder="1" applyAlignment="1">
      <alignment horizontal="left" vertical="center" wrapText="1"/>
    </xf>
    <xf numFmtId="49" fontId="55" fillId="0" borderId="1" xfId="3" applyNumberFormat="1" applyFont="1" applyFill="1" applyBorder="1" applyAlignment="1">
      <alignment horizontal="left" vertical="center" wrapText="1"/>
    </xf>
    <xf numFmtId="0" fontId="59" fillId="0" borderId="1" xfId="3" applyNumberFormat="1" applyFont="1" applyFill="1" applyBorder="1" applyAlignment="1" applyProtection="1">
      <alignment vertical="center" wrapText="1"/>
    </xf>
    <xf numFmtId="0" fontId="55" fillId="10" borderId="1" xfId="3" applyFont="1" applyFill="1" applyBorder="1" applyAlignment="1">
      <alignment horizontal="left" vertical="center" wrapText="1"/>
    </xf>
    <xf numFmtId="0" fontId="54" fillId="11" borderId="1" xfId="3" applyNumberFormat="1" applyFont="1" applyFill="1" applyBorder="1" applyAlignment="1" applyProtection="1">
      <alignment vertical="center" wrapText="1"/>
    </xf>
    <xf numFmtId="0" fontId="55" fillId="11" borderId="1" xfId="3" applyFont="1" applyFill="1" applyBorder="1" applyAlignment="1">
      <alignment horizontal="left" vertical="center" wrapText="1"/>
    </xf>
    <xf numFmtId="0" fontId="60" fillId="9" borderId="1" xfId="3" applyFont="1" applyFill="1" applyBorder="1" applyAlignment="1">
      <alignment horizontal="center" vertical="center" wrapText="1"/>
    </xf>
    <xf numFmtId="0" fontId="60" fillId="9" borderId="12" xfId="0" applyFont="1" applyFill="1" applyBorder="1" applyAlignment="1">
      <alignment horizontal="center" wrapText="1"/>
    </xf>
    <xf numFmtId="0" fontId="60" fillId="9" borderId="1" xfId="0" applyFont="1" applyFill="1" applyBorder="1" applyAlignment="1">
      <alignment wrapText="1"/>
    </xf>
    <xf numFmtId="0" fontId="55" fillId="0" borderId="1" xfId="3" applyFont="1" applyBorder="1" applyAlignment="1">
      <alignment horizontal="left" wrapText="1"/>
    </xf>
    <xf numFmtId="0" fontId="54" fillId="0" borderId="1" xfId="3" applyNumberFormat="1" applyFont="1" applyFill="1" applyBorder="1" applyAlignment="1" applyProtection="1">
      <alignment wrapText="1"/>
    </xf>
    <xf numFmtId="0" fontId="60" fillId="9" borderId="1" xfId="0" applyFont="1" applyFill="1" applyBorder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/>
    <xf numFmtId="0" fontId="61" fillId="0" borderId="1" xfId="0" applyFont="1" applyBorder="1" applyAlignment="1">
      <alignment horizontal="center" vertical="center" wrapText="1"/>
    </xf>
    <xf numFmtId="0" fontId="61" fillId="0" borderId="1" xfId="0" applyFont="1" applyFill="1" applyBorder="1" applyAlignment="1">
      <alignment vertical="center"/>
    </xf>
    <xf numFmtId="0" fontId="61" fillId="12" borderId="1" xfId="0" quotePrefix="1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right" vertical="center"/>
    </xf>
    <xf numFmtId="0" fontId="61" fillId="0" borderId="1" xfId="0" applyFont="1" applyFill="1" applyBorder="1" applyAlignment="1">
      <alignment horizontal="center" vertical="center"/>
    </xf>
    <xf numFmtId="0" fontId="61" fillId="2" borderId="1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left" vertical="center"/>
    </xf>
    <xf numFmtId="164" fontId="61" fillId="12" borderId="1" xfId="0" applyNumberFormat="1" applyFont="1" applyFill="1" applyBorder="1" applyAlignment="1">
      <alignment horizontal="right" vertical="center"/>
    </xf>
    <xf numFmtId="164" fontId="61" fillId="0" borderId="1" xfId="0" applyNumberFormat="1" applyFont="1" applyFill="1" applyBorder="1" applyAlignment="1">
      <alignment horizontal="right" vertical="center"/>
    </xf>
    <xf numFmtId="0" fontId="27" fillId="10" borderId="1" xfId="0" applyFont="1" applyFill="1" applyBorder="1" applyAlignment="1">
      <alignment horizontal="center" vertical="center" wrapText="1"/>
    </xf>
    <xf numFmtId="0" fontId="3" fillId="10" borderId="0" xfId="0" applyFont="1" applyFill="1" applyAlignment="1">
      <alignment vertical="center"/>
    </xf>
    <xf numFmtId="49" fontId="33" fillId="0" borderId="1" xfId="5" applyNumberFormat="1" applyFont="1" applyFill="1" applyBorder="1" applyAlignment="1"/>
    <xf numFmtId="0" fontId="0" fillId="0" borderId="1" xfId="0" applyFill="1" applyBorder="1"/>
    <xf numFmtId="0" fontId="4" fillId="0" borderId="0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/>
    <xf numFmtId="0" fontId="4" fillId="0" borderId="1" xfId="0" applyFont="1" applyBorder="1"/>
    <xf numFmtId="0" fontId="62" fillId="0" borderId="18" xfId="0" applyFont="1" applyBorder="1"/>
    <xf numFmtId="0" fontId="26" fillId="0" borderId="30" xfId="0" applyFont="1" applyFill="1" applyBorder="1" applyAlignment="1">
      <alignment vertical="center"/>
    </xf>
    <xf numFmtId="0" fontId="26" fillId="0" borderId="23" xfId="0" applyFont="1" applyFill="1" applyBorder="1" applyAlignment="1">
      <alignment vertical="center"/>
    </xf>
    <xf numFmtId="0" fontId="11" fillId="0" borderId="51" xfId="0" applyFont="1" applyBorder="1" applyAlignment="1">
      <alignment horizontal="left" vertical="center"/>
    </xf>
    <xf numFmtId="0" fontId="27" fillId="0" borderId="11" xfId="0" applyFont="1" applyBorder="1" applyAlignment="1">
      <alignment horizontal="center" vertical="center" wrapText="1"/>
    </xf>
    <xf numFmtId="166" fontId="43" fillId="0" borderId="52" xfId="12" applyNumberFormat="1" applyFont="1" applyBorder="1" applyAlignment="1" applyProtection="1">
      <alignment horizontal="left" vertical="center"/>
    </xf>
    <xf numFmtId="0" fontId="63" fillId="0" borderId="33" xfId="0" applyFont="1" applyBorder="1"/>
    <xf numFmtId="0" fontId="4" fillId="0" borderId="33" xfId="0" applyFont="1" applyBorder="1"/>
    <xf numFmtId="0" fontId="63" fillId="0" borderId="0" xfId="0" applyFont="1" applyBorder="1"/>
    <xf numFmtId="166" fontId="63" fillId="0" borderId="0" xfId="12" applyNumberFormat="1" applyFont="1" applyBorder="1" applyAlignment="1" applyProtection="1">
      <alignment horizontal="left" vertical="center"/>
    </xf>
    <xf numFmtId="166" fontId="63" fillId="0" borderId="0" xfId="12" applyNumberFormat="1" applyFont="1" applyFill="1" applyBorder="1" applyAlignment="1" applyProtection="1">
      <alignment horizontal="left" vertical="center"/>
    </xf>
    <xf numFmtId="166" fontId="43" fillId="0" borderId="0" xfId="12" applyNumberFormat="1" applyFont="1" applyFill="1" applyBorder="1" applyAlignment="1" applyProtection="1">
      <alignment horizontal="left" vertical="center"/>
    </xf>
    <xf numFmtId="166" fontId="63" fillId="10" borderId="0" xfId="12" applyNumberFormat="1" applyFont="1" applyFill="1" applyBorder="1" applyAlignment="1" applyProtection="1">
      <alignment horizontal="left" vertical="center"/>
    </xf>
    <xf numFmtId="0" fontId="11" fillId="0" borderId="0" xfId="0" applyFont="1" applyFill="1" applyAlignment="1">
      <alignment vertical="center"/>
    </xf>
    <xf numFmtId="0" fontId="27" fillId="0" borderId="2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vertical="center"/>
    </xf>
    <xf numFmtId="0" fontId="11" fillId="0" borderId="0" xfId="0" applyFont="1"/>
    <xf numFmtId="166" fontId="42" fillId="0" borderId="36" xfId="12" applyNumberFormat="1" applyFont="1" applyBorder="1" applyAlignment="1" applyProtection="1">
      <alignment horizontal="left" vertical="center" indent="1"/>
    </xf>
    <xf numFmtId="166" fontId="43" fillId="0" borderId="36" xfId="12" applyNumberFormat="1" applyFont="1" applyBorder="1" applyAlignment="1" applyProtection="1">
      <alignment horizontal="left" vertical="center"/>
    </xf>
    <xf numFmtId="166" fontId="42" fillId="0" borderId="37" xfId="12" applyNumberFormat="1" applyFont="1" applyBorder="1" applyAlignment="1" applyProtection="1">
      <alignment horizontal="left" vertical="center" indent="1"/>
    </xf>
    <xf numFmtId="166" fontId="43" fillId="0" borderId="37" xfId="12" applyNumberFormat="1" applyFont="1" applyBorder="1" applyAlignment="1" applyProtection="1">
      <alignment horizontal="left" vertical="center"/>
    </xf>
    <xf numFmtId="166" fontId="42" fillId="0" borderId="38" xfId="12" applyNumberFormat="1" applyFont="1" applyBorder="1" applyAlignment="1" applyProtection="1">
      <alignment horizontal="left" vertical="center" indent="1"/>
    </xf>
    <xf numFmtId="166" fontId="43" fillId="0" borderId="38" xfId="12" applyNumberFormat="1" applyFont="1" applyBorder="1" applyAlignment="1" applyProtection="1">
      <alignment horizontal="left" vertical="center"/>
    </xf>
    <xf numFmtId="165" fontId="41" fillId="5" borderId="36" xfId="11" applyNumberFormat="1" applyFont="1" applyFill="1" applyBorder="1" applyProtection="1">
      <alignment vertical="center"/>
    </xf>
    <xf numFmtId="165" fontId="41" fillId="5" borderId="38" xfId="11" applyNumberFormat="1" applyFont="1" applyFill="1" applyBorder="1" applyAlignment="1" applyProtection="1">
      <alignment horizontal="right" vertical="center"/>
    </xf>
    <xf numFmtId="0" fontId="27" fillId="0" borderId="7" xfId="0" applyFont="1" applyBorder="1" applyAlignment="1">
      <alignment horizontal="center" vertical="center" wrapText="1"/>
    </xf>
    <xf numFmtId="166" fontId="63" fillId="0" borderId="0" xfId="12" applyNumberFormat="1" applyFont="1" applyFill="1" applyBorder="1" applyAlignment="1" applyProtection="1">
      <alignment horizontal="left" vertical="center"/>
    </xf>
    <xf numFmtId="166" fontId="43" fillId="0" borderId="0" xfId="12" applyNumberFormat="1" applyFont="1" applyFill="1" applyBorder="1" applyAlignment="1" applyProtection="1">
      <alignment horizontal="left" vertical="center"/>
    </xf>
    <xf numFmtId="0" fontId="27" fillId="0" borderId="25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 wrapText="1"/>
    </xf>
    <xf numFmtId="0" fontId="49" fillId="0" borderId="54" xfId="13" applyBorder="1"/>
    <xf numFmtId="0" fontId="64" fillId="10" borderId="54" xfId="0" applyFont="1" applyFill="1" applyBorder="1" applyAlignment="1">
      <alignment horizontal="left" vertical="center" wrapText="1"/>
    </xf>
    <xf numFmtId="0" fontId="0" fillId="0" borderId="56" xfId="0" applyBorder="1"/>
    <xf numFmtId="166" fontId="42" fillId="0" borderId="52" xfId="12" applyNumberFormat="1" applyFont="1" applyBorder="1" applyAlignment="1" applyProtection="1">
      <alignment horizontal="left" vertical="center" indent="1"/>
    </xf>
    <xf numFmtId="166" fontId="42" fillId="0" borderId="58" xfId="12" applyNumberFormat="1" applyFont="1" applyBorder="1" applyAlignment="1" applyProtection="1">
      <alignment horizontal="left" vertical="center" indent="1"/>
    </xf>
    <xf numFmtId="0" fontId="21" fillId="10" borderId="59" xfId="0" applyFont="1" applyFill="1" applyBorder="1" applyAlignment="1"/>
    <xf numFmtId="0" fontId="21" fillId="10" borderId="59" xfId="0" applyFont="1" applyFill="1" applyBorder="1"/>
    <xf numFmtId="0" fontId="0" fillId="10" borderId="59" xfId="0" applyFill="1" applyBorder="1"/>
    <xf numFmtId="0" fontId="21" fillId="10" borderId="60" xfId="0" applyFont="1" applyFill="1" applyBorder="1" applyAlignment="1"/>
    <xf numFmtId="0" fontId="21" fillId="10" borderId="60" xfId="0" applyFont="1" applyFill="1" applyBorder="1"/>
    <xf numFmtId="0" fontId="0" fillId="10" borderId="60" xfId="0" applyFill="1" applyBorder="1"/>
    <xf numFmtId="0" fontId="2" fillId="2" borderId="60" xfId="2" applyFill="1" applyBorder="1" applyAlignment="1" applyProtection="1"/>
    <xf numFmtId="0" fontId="21" fillId="0" borderId="59" xfId="0" applyFont="1" applyFill="1" applyBorder="1" applyAlignment="1"/>
    <xf numFmtId="0" fontId="21" fillId="0" borderId="59" xfId="0" applyFont="1" applyBorder="1"/>
    <xf numFmtId="0" fontId="0" fillId="0" borderId="59" xfId="0" applyBorder="1"/>
    <xf numFmtId="166" fontId="42" fillId="0" borderId="57" xfId="12" applyNumberFormat="1" applyFont="1" applyBorder="1" applyAlignment="1" applyProtection="1">
      <alignment horizontal="left" vertical="center" indent="1"/>
    </xf>
    <xf numFmtId="166" fontId="43" fillId="0" borderId="57" xfId="12" applyNumberFormat="1" applyFont="1" applyBorder="1" applyAlignment="1" applyProtection="1">
      <alignment horizontal="left" vertical="center"/>
    </xf>
    <xf numFmtId="0" fontId="4" fillId="0" borderId="61" xfId="0" applyFont="1" applyBorder="1" applyAlignment="1">
      <alignment horizontal="right"/>
    </xf>
    <xf numFmtId="0" fontId="49" fillId="0" borderId="62" xfId="13" applyBorder="1"/>
    <xf numFmtId="0" fontId="49" fillId="0" borderId="62" xfId="13" applyBorder="1" applyAlignment="1">
      <alignment vertical="center" wrapText="1"/>
    </xf>
    <xf numFmtId="0" fontId="64" fillId="10" borderId="63" xfId="0" applyFont="1" applyFill="1" applyBorder="1" applyAlignment="1">
      <alignment horizontal="left" vertical="center" wrapText="1"/>
    </xf>
    <xf numFmtId="0" fontId="4" fillId="0" borderId="56" xfId="0" applyFont="1" applyBorder="1" applyAlignment="1">
      <alignment horizontal="right"/>
    </xf>
    <xf numFmtId="0" fontId="49" fillId="0" borderId="47" xfId="13" applyAlignment="1">
      <alignment wrapText="1"/>
    </xf>
    <xf numFmtId="0" fontId="0" fillId="10" borderId="55" xfId="0" applyFill="1" applyBorder="1"/>
    <xf numFmtId="0" fontId="0" fillId="0" borderId="64" xfId="0" applyBorder="1"/>
    <xf numFmtId="0" fontId="0" fillId="10" borderId="65" xfId="0" applyFill="1" applyBorder="1"/>
    <xf numFmtId="0" fontId="11" fillId="0" borderId="68" xfId="0" applyFont="1" applyBorder="1" applyAlignment="1">
      <alignment horizontal="center" vertical="center" wrapText="1"/>
    </xf>
    <xf numFmtId="0" fontId="49" fillId="10" borderId="62" xfId="13" applyFill="1" applyBorder="1" applyAlignment="1">
      <alignment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5" fillId="0" borderId="18" xfId="3" applyFont="1" applyBorder="1" applyAlignment="1" applyProtection="1">
      <alignment wrapText="1"/>
      <protection locked="0"/>
    </xf>
    <xf numFmtId="0" fontId="25" fillId="0" borderId="13" xfId="3" applyFont="1" applyBorder="1" applyAlignment="1" applyProtection="1">
      <alignment wrapText="1"/>
      <protection locked="0"/>
    </xf>
    <xf numFmtId="0" fontId="25" fillId="0" borderId="1" xfId="3" applyFont="1" applyBorder="1" applyAlignment="1" applyProtection="1">
      <alignment wrapText="1"/>
      <protection locked="0"/>
    </xf>
    <xf numFmtId="0" fontId="25" fillId="0" borderId="1" xfId="9" applyFont="1" applyFill="1" applyBorder="1" applyAlignment="1" applyProtection="1">
      <alignment horizontal="right" wrapText="1"/>
      <protection locked="0"/>
    </xf>
    <xf numFmtId="0" fontId="31" fillId="0" borderId="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49" fontId="25" fillId="0" borderId="6" xfId="0" applyNumberFormat="1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Continuous" vertical="center"/>
    </xf>
    <xf numFmtId="4" fontId="25" fillId="0" borderId="5" xfId="0" applyNumberFormat="1" applyFont="1" applyFill="1" applyBorder="1" applyAlignment="1">
      <alignment horizontal="center" vertical="center"/>
    </xf>
    <xf numFmtId="4" fontId="25" fillId="0" borderId="31" xfId="0" applyNumberFormat="1" applyFont="1" applyFill="1" applyBorder="1" applyAlignment="1">
      <alignment horizontal="center" vertical="center"/>
    </xf>
    <xf numFmtId="4" fontId="25" fillId="0" borderId="3" xfId="0" applyNumberFormat="1" applyFont="1" applyFill="1" applyBorder="1" applyAlignment="1">
      <alignment horizontal="center" vertical="center"/>
    </xf>
    <xf numFmtId="4" fontId="25" fillId="0" borderId="1" xfId="0" applyNumberFormat="1" applyFont="1" applyFill="1" applyBorder="1" applyAlignment="1">
      <alignment horizontal="center" vertical="center"/>
    </xf>
    <xf numFmtId="49" fontId="25" fillId="0" borderId="7" xfId="0" applyNumberFormat="1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Continuous" vertical="center"/>
    </xf>
    <xf numFmtId="0" fontId="25" fillId="0" borderId="8" xfId="0" applyFont="1" applyFill="1" applyBorder="1" applyAlignment="1">
      <alignment horizontal="right" vertical="center"/>
    </xf>
    <xf numFmtId="4" fontId="25" fillId="0" borderId="2" xfId="0" applyNumberFormat="1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Continuous" vertical="center" wrapText="1"/>
    </xf>
    <xf numFmtId="0" fontId="25" fillId="0" borderId="2" xfId="0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Continuous" vertical="center"/>
    </xf>
    <xf numFmtId="4" fontId="25" fillId="0" borderId="8" xfId="0" applyNumberFormat="1" applyFont="1" applyFill="1" applyBorder="1" applyAlignment="1">
      <alignment horizontal="center" vertical="center"/>
    </xf>
    <xf numFmtId="0" fontId="0" fillId="0" borderId="12" xfId="0" applyBorder="1"/>
    <xf numFmtId="0" fontId="25" fillId="0" borderId="24" xfId="0" applyFont="1" applyFill="1" applyBorder="1" applyAlignment="1">
      <alignment horizontal="right" vertical="center"/>
    </xf>
    <xf numFmtId="4" fontId="25" fillId="0" borderId="6" xfId="0" applyNumberFormat="1" applyFont="1" applyFill="1" applyBorder="1" applyAlignment="1">
      <alignment horizontal="center" vertical="center"/>
    </xf>
    <xf numFmtId="4" fontId="0" fillId="0" borderId="12" xfId="0" applyNumberFormat="1" applyBorder="1"/>
    <xf numFmtId="0" fontId="25" fillId="0" borderId="16" xfId="0" applyFont="1" applyFill="1" applyBorder="1" applyAlignment="1">
      <alignment horizontal="right" vertical="center"/>
    </xf>
    <xf numFmtId="4" fontId="25" fillId="0" borderId="19" xfId="0" applyNumberFormat="1" applyFont="1" applyFill="1" applyBorder="1" applyAlignment="1">
      <alignment horizontal="center" vertical="center"/>
    </xf>
    <xf numFmtId="0" fontId="0" fillId="0" borderId="2" xfId="0" applyBorder="1"/>
    <xf numFmtId="0" fontId="25" fillId="0" borderId="11" xfId="0" applyFont="1" applyFill="1" applyBorder="1" applyAlignment="1">
      <alignment horizontal="right" vertical="center"/>
    </xf>
    <xf numFmtId="4" fontId="0" fillId="0" borderId="2" xfId="0" applyNumberFormat="1" applyBorder="1"/>
    <xf numFmtId="0" fontId="31" fillId="0" borderId="32" xfId="0" applyFont="1" applyFill="1" applyBorder="1" applyAlignment="1">
      <alignment horizontal="centerContinuous" vertical="center" wrapText="1"/>
    </xf>
    <xf numFmtId="0" fontId="25" fillId="0" borderId="69" xfId="0" applyFont="1" applyFill="1" applyBorder="1" applyAlignment="1">
      <alignment horizontal="right" vertical="center"/>
    </xf>
    <xf numFmtId="0" fontId="0" fillId="0" borderId="6" xfId="0" applyBorder="1"/>
    <xf numFmtId="0" fontId="25" fillId="0" borderId="32" xfId="0" applyFont="1" applyFill="1" applyBorder="1" applyAlignment="1">
      <alignment horizontal="right" vertical="center"/>
    </xf>
    <xf numFmtId="4" fontId="25" fillId="0" borderId="69" xfId="0" applyNumberFormat="1" applyFont="1" applyFill="1" applyBorder="1" applyAlignment="1">
      <alignment horizontal="center" vertical="center"/>
    </xf>
    <xf numFmtId="4" fontId="0" fillId="0" borderId="6" xfId="0" applyNumberFormat="1" applyBorder="1"/>
    <xf numFmtId="1" fontId="11" fillId="0" borderId="1" xfId="0" applyNumberFormat="1" applyFont="1" applyFill="1" applyBorder="1" applyAlignment="1">
      <alignment horizontal="right" vertical="center"/>
    </xf>
    <xf numFmtId="1" fontId="27" fillId="2" borderId="1" xfId="0" applyNumberFormat="1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left" vertical="center" wrapText="1"/>
    </xf>
    <xf numFmtId="0" fontId="25" fillId="14" borderId="13" xfId="0" quotePrefix="1" applyFont="1" applyFill="1" applyBorder="1" applyAlignment="1">
      <alignment horizontal="left" vertical="center"/>
    </xf>
    <xf numFmtId="49" fontId="65" fillId="0" borderId="7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25" fillId="0" borderId="13" xfId="0" quotePrefix="1" applyFont="1" applyFill="1" applyBorder="1" applyAlignment="1">
      <alignment horizontal="left" vertical="center"/>
    </xf>
    <xf numFmtId="49" fontId="65" fillId="0" borderId="13" xfId="0" applyNumberFormat="1" applyFont="1" applyFill="1" applyBorder="1" applyAlignment="1">
      <alignment vertical="center"/>
    </xf>
    <xf numFmtId="49" fontId="19" fillId="0" borderId="1" xfId="15" applyNumberFormat="1" applyFont="1" applyFill="1" applyBorder="1" applyAlignment="1">
      <alignment wrapText="1"/>
    </xf>
    <xf numFmtId="0" fontId="3" fillId="13" borderId="13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quotePrefix="1" applyFont="1" applyFill="1" applyBorder="1" applyAlignment="1">
      <alignment horizontal="left" vertical="center"/>
    </xf>
    <xf numFmtId="0" fontId="25" fillId="14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49" fontId="66" fillId="0" borderId="1" xfId="0" applyNumberFormat="1" applyFont="1" applyFill="1" applyBorder="1" applyAlignment="1">
      <alignment wrapText="1"/>
    </xf>
    <xf numFmtId="49" fontId="67" fillId="0" borderId="1" xfId="0" applyNumberFormat="1" applyFont="1" applyFill="1" applyBorder="1" applyAlignment="1">
      <alignment wrapText="1"/>
    </xf>
    <xf numFmtId="49" fontId="19" fillId="0" borderId="13" xfId="15" applyNumberFormat="1" applyFont="1" applyFill="1" applyBorder="1" applyAlignment="1">
      <alignment wrapText="1"/>
    </xf>
    <xf numFmtId="49" fontId="46" fillId="0" borderId="1" xfId="16" applyNumberFormat="1" applyFill="1" applyBorder="1" applyAlignment="1">
      <alignment wrapText="1"/>
    </xf>
    <xf numFmtId="0" fontId="27" fillId="0" borderId="1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/>
    </xf>
    <xf numFmtId="49" fontId="65" fillId="0" borderId="71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center" wrapText="1"/>
    </xf>
    <xf numFmtId="0" fontId="11" fillId="14" borderId="18" xfId="0" applyFont="1" applyFill="1" applyBorder="1" applyAlignment="1">
      <alignment vertical="center"/>
    </xf>
    <xf numFmtId="0" fontId="11" fillId="14" borderId="13" xfId="0" applyFont="1" applyFill="1" applyBorder="1" applyAlignment="1">
      <alignment vertical="center"/>
    </xf>
    <xf numFmtId="0" fontId="11" fillId="14" borderId="1" xfId="0" applyFont="1" applyFill="1" applyBorder="1" applyAlignment="1">
      <alignment vertical="center"/>
    </xf>
    <xf numFmtId="0" fontId="25" fillId="15" borderId="13" xfId="0" quotePrefix="1" applyFont="1" applyFill="1" applyBorder="1" applyAlignment="1">
      <alignment horizontal="left" vertical="center"/>
    </xf>
    <xf numFmtId="0" fontId="25" fillId="15" borderId="1" xfId="0" applyFont="1" applyFill="1" applyBorder="1" applyAlignment="1">
      <alignment horizontal="left" vertical="center"/>
    </xf>
    <xf numFmtId="0" fontId="25" fillId="15" borderId="1" xfId="0" quotePrefix="1" applyFont="1" applyFill="1" applyBorder="1" applyAlignment="1">
      <alignment horizontal="right" vertical="center"/>
    </xf>
    <xf numFmtId="0" fontId="27" fillId="0" borderId="1" xfId="0" applyFont="1" applyFill="1" applyBorder="1" applyAlignment="1" applyProtection="1">
      <alignment horizontal="left" vertical="center" wrapText="1"/>
      <protection locked="0"/>
    </xf>
    <xf numFmtId="0" fontId="27" fillId="3" borderId="1" xfId="0" applyFont="1" applyFill="1" applyBorder="1" applyAlignment="1" applyProtection="1">
      <alignment horizontal="center" vertical="center" wrapText="1"/>
    </xf>
    <xf numFmtId="0" fontId="22" fillId="2" borderId="0" xfId="3" applyFont="1" applyFill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center"/>
    </xf>
    <xf numFmtId="3" fontId="11" fillId="0" borderId="1" xfId="0" applyNumberFormat="1" applyFont="1" applyBorder="1" applyAlignment="1">
      <alignment horizontal="left" vertical="center"/>
    </xf>
    <xf numFmtId="3" fontId="24" fillId="0" borderId="1" xfId="0" applyNumberFormat="1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16" fontId="24" fillId="0" borderId="18" xfId="0" quotePrefix="1" applyNumberFormat="1" applyFont="1" applyBorder="1" applyAlignment="1">
      <alignment vertical="center"/>
    </xf>
    <xf numFmtId="16" fontId="24" fillId="0" borderId="13" xfId="0" quotePrefix="1" applyNumberFormat="1" applyFont="1" applyBorder="1" applyAlignment="1">
      <alignment vertical="center"/>
    </xf>
    <xf numFmtId="16" fontId="24" fillId="0" borderId="1" xfId="0" quotePrefix="1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8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4" fillId="0" borderId="25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6" fontId="43" fillId="0" borderId="53" xfId="12" applyNumberFormat="1" applyFont="1" applyBorder="1" applyAlignment="1" applyProtection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68" fillId="0" borderId="1" xfId="0" applyFont="1" applyBorder="1" applyAlignment="1">
      <alignment vertical="center"/>
    </xf>
    <xf numFmtId="49" fontId="69" fillId="0" borderId="1" xfId="0" applyNumberFormat="1" applyFont="1" applyBorder="1" applyAlignment="1">
      <alignment horizontal="center"/>
    </xf>
    <xf numFmtId="0" fontId="69" fillId="0" borderId="1" xfId="0" applyFont="1" applyBorder="1" applyAlignment="1">
      <alignment horizontal="left"/>
    </xf>
    <xf numFmtId="3" fontId="69" fillId="0" borderId="1" xfId="0" applyNumberFormat="1" applyFont="1" applyBorder="1" applyAlignment="1">
      <alignment horizontal="center"/>
    </xf>
    <xf numFmtId="3" fontId="68" fillId="0" borderId="1" xfId="0" applyNumberFormat="1" applyFont="1" applyBorder="1" applyAlignment="1">
      <alignment vertical="center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49" fontId="68" fillId="0" borderId="1" xfId="0" applyNumberFormat="1" applyFont="1" applyBorder="1" applyAlignment="1">
      <alignment horizontal="center"/>
    </xf>
    <xf numFmtId="0" fontId="68" fillId="0" borderId="1" xfId="0" applyFont="1" applyBorder="1" applyAlignment="1">
      <alignment horizontal="left"/>
    </xf>
    <xf numFmtId="3" fontId="68" fillId="0" borderId="1" xfId="0" applyNumberFormat="1" applyFont="1" applyBorder="1" applyAlignment="1">
      <alignment horizontal="center"/>
    </xf>
    <xf numFmtId="49" fontId="69" fillId="9" borderId="12" xfId="0" applyNumberFormat="1" applyFont="1" applyFill="1" applyBorder="1" applyAlignment="1">
      <alignment horizontal="center"/>
    </xf>
    <xf numFmtId="0" fontId="69" fillId="9" borderId="1" xfId="0" applyFont="1" applyFill="1" applyBorder="1" applyAlignment="1">
      <alignment horizontal="left" wrapText="1"/>
    </xf>
    <xf numFmtId="3" fontId="69" fillId="9" borderId="1" xfId="0" applyNumberFormat="1" applyFont="1" applyFill="1" applyBorder="1" applyAlignment="1">
      <alignment horizontal="center"/>
    </xf>
    <xf numFmtId="3" fontId="68" fillId="9" borderId="1" xfId="0" applyNumberFormat="1" applyFont="1" applyFill="1" applyBorder="1" applyAlignment="1">
      <alignment vertical="center"/>
    </xf>
    <xf numFmtId="49" fontId="69" fillId="0" borderId="12" xfId="0" applyNumberFormat="1" applyFont="1" applyBorder="1" applyAlignment="1">
      <alignment horizontal="center"/>
    </xf>
    <xf numFmtId="0" fontId="70" fillId="0" borderId="1" xfId="0" applyFont="1" applyBorder="1" applyAlignment="1">
      <alignment horizontal="left"/>
    </xf>
    <xf numFmtId="3" fontId="70" fillId="0" borderId="1" xfId="0" applyNumberFormat="1" applyFont="1" applyBorder="1" applyAlignment="1">
      <alignment horizontal="center"/>
    </xf>
    <xf numFmtId="49" fontId="68" fillId="0" borderId="1" xfId="0" applyNumberFormat="1" applyFont="1" applyFill="1" applyBorder="1" applyAlignment="1">
      <alignment horizontal="center"/>
    </xf>
    <xf numFmtId="0" fontId="68" fillId="0" borderId="1" xfId="0" applyFont="1" applyFill="1" applyBorder="1" applyAlignment="1">
      <alignment horizontal="left"/>
    </xf>
    <xf numFmtId="3" fontId="68" fillId="0" borderId="1" xfId="0" applyNumberFormat="1" applyFont="1" applyFill="1" applyBorder="1" applyAlignment="1">
      <alignment horizontal="center"/>
    </xf>
    <xf numFmtId="0" fontId="55" fillId="0" borderId="1" xfId="0" applyFont="1" applyBorder="1" applyAlignment="1">
      <alignment vertical="center"/>
    </xf>
    <xf numFmtId="3" fontId="71" fillId="0" borderId="1" xfId="0" applyNumberFormat="1" applyFont="1" applyBorder="1" applyAlignment="1">
      <alignment horizontal="left" vertical="center"/>
    </xf>
    <xf numFmtId="0" fontId="68" fillId="0" borderId="1" xfId="0" applyFont="1" applyBorder="1" applyAlignment="1">
      <alignment horizontal="center" vertical="center"/>
    </xf>
    <xf numFmtId="3" fontId="27" fillId="0" borderId="1" xfId="0" applyNumberFormat="1" applyFont="1" applyBorder="1" applyAlignment="1">
      <alignment vertical="center"/>
    </xf>
    <xf numFmtId="49" fontId="69" fillId="0" borderId="1" xfId="0" applyNumberFormat="1" applyFont="1" applyFill="1" applyBorder="1" applyAlignment="1">
      <alignment horizontal="center"/>
    </xf>
    <xf numFmtId="0" fontId="69" fillId="0" borderId="1" xfId="0" applyFont="1" applyFill="1" applyBorder="1" applyAlignment="1">
      <alignment horizontal="left"/>
    </xf>
    <xf numFmtId="3" fontId="69" fillId="0" borderId="1" xfId="0" applyNumberFormat="1" applyFont="1" applyFill="1" applyBorder="1" applyAlignment="1">
      <alignment horizontal="center"/>
    </xf>
    <xf numFmtId="49" fontId="68" fillId="0" borderId="1" xfId="0" applyNumberFormat="1" applyFont="1" applyBorder="1" applyAlignment="1">
      <alignment horizontal="left"/>
    </xf>
    <xf numFmtId="0" fontId="69" fillId="0" borderId="1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68" fillId="0" borderId="1" xfId="0" applyFont="1" applyBorder="1" applyAlignment="1">
      <alignment horizontal="left" vertical="center"/>
    </xf>
    <xf numFmtId="0" fontId="71" fillId="0" borderId="1" xfId="0" applyFont="1" applyBorder="1" applyAlignment="1">
      <alignment vertical="center"/>
    </xf>
    <xf numFmtId="3" fontId="72" fillId="0" borderId="1" xfId="0" applyNumberFormat="1" applyFont="1" applyBorder="1" applyAlignment="1">
      <alignment horizontal="left" vertical="center"/>
    </xf>
    <xf numFmtId="3" fontId="72" fillId="0" borderId="1" xfId="0" applyNumberFormat="1" applyFont="1" applyBorder="1" applyAlignment="1">
      <alignment vertical="center"/>
    </xf>
    <xf numFmtId="0" fontId="4" fillId="9" borderId="1" xfId="0" applyFont="1" applyFill="1" applyBorder="1"/>
    <xf numFmtId="0" fontId="24" fillId="0" borderId="1" xfId="0" applyFont="1" applyBorder="1" applyAlignment="1">
      <alignment vertical="center"/>
    </xf>
    <xf numFmtId="3" fontId="24" fillId="0" borderId="1" xfId="0" applyNumberFormat="1" applyFont="1" applyFill="1" applyBorder="1" applyAlignment="1">
      <alignment vertical="center"/>
    </xf>
    <xf numFmtId="0" fontId="73" fillId="0" borderId="1" xfId="0" applyFont="1" applyBorder="1" applyAlignment="1">
      <alignment horizontal="left" vertical="top" wrapText="1"/>
    </xf>
    <xf numFmtId="3" fontId="73" fillId="0" borderId="1" xfId="0" applyNumberFormat="1" applyFont="1" applyBorder="1" applyAlignment="1">
      <alignment horizontal="right" vertical="top"/>
    </xf>
    <xf numFmtId="4" fontId="73" fillId="0" borderId="1" xfId="0" applyNumberFormat="1" applyFont="1" applyBorder="1" applyAlignment="1">
      <alignment horizontal="right" vertical="top"/>
    </xf>
    <xf numFmtId="0" fontId="74" fillId="0" borderId="13" xfId="0" applyFont="1" applyFill="1" applyBorder="1" applyAlignment="1">
      <alignment vertical="center"/>
    </xf>
    <xf numFmtId="0" fontId="73" fillId="0" borderId="18" xfId="0" applyFont="1" applyFill="1" applyBorder="1" applyAlignment="1">
      <alignment vertical="center"/>
    </xf>
    <xf numFmtId="4" fontId="73" fillId="0" borderId="1" xfId="0" applyNumberFormat="1" applyFont="1" applyBorder="1" applyAlignment="1">
      <alignment vertical="center"/>
    </xf>
    <xf numFmtId="0" fontId="73" fillId="0" borderId="13" xfId="0" applyFont="1" applyFill="1" applyBorder="1" applyAlignment="1">
      <alignment vertical="center"/>
    </xf>
    <xf numFmtId="49" fontId="73" fillId="0" borderId="1" xfId="0" applyNumberFormat="1" applyFont="1" applyBorder="1" applyAlignment="1">
      <alignment horizontal="left" vertical="top" wrapText="1"/>
    </xf>
    <xf numFmtId="4" fontId="73" fillId="0" borderId="1" xfId="0" applyNumberFormat="1" applyFont="1" applyFill="1" applyBorder="1" applyAlignment="1">
      <alignment vertical="center"/>
    </xf>
    <xf numFmtId="49" fontId="11" fillId="0" borderId="1" xfId="0" applyNumberFormat="1" applyFont="1" applyBorder="1" applyAlignment="1">
      <alignment vertical="center"/>
    </xf>
    <xf numFmtId="49" fontId="73" fillId="0" borderId="1" xfId="0" applyNumberFormat="1" applyFont="1" applyBorder="1" applyAlignment="1">
      <alignment horizontal="right" vertical="top"/>
    </xf>
    <xf numFmtId="3" fontId="74" fillId="0" borderId="1" xfId="0" applyNumberFormat="1" applyFont="1" applyBorder="1" applyAlignment="1">
      <alignment horizontal="right" vertical="top"/>
    </xf>
    <xf numFmtId="4" fontId="73" fillId="0" borderId="18" xfId="0" applyNumberFormat="1" applyFont="1" applyFill="1" applyBorder="1" applyAlignment="1">
      <alignment vertical="center"/>
    </xf>
    <xf numFmtId="0" fontId="75" fillId="0" borderId="1" xfId="0" applyFont="1" applyFill="1" applyBorder="1" applyAlignment="1">
      <alignment horizontal="left" vertical="top" wrapText="1"/>
    </xf>
    <xf numFmtId="0" fontId="75" fillId="0" borderId="1" xfId="0" applyFont="1" applyFill="1" applyBorder="1" applyAlignment="1">
      <alignment vertical="top" wrapText="1"/>
    </xf>
    <xf numFmtId="4" fontId="76" fillId="0" borderId="1" xfId="0" applyNumberFormat="1" applyFont="1" applyFill="1" applyBorder="1" applyAlignment="1">
      <alignment vertical="center"/>
    </xf>
    <xf numFmtId="0" fontId="75" fillId="0" borderId="13" xfId="0" applyFont="1" applyFill="1" applyBorder="1" applyAlignment="1">
      <alignment vertical="top" wrapText="1"/>
    </xf>
    <xf numFmtId="3" fontId="73" fillId="0" borderId="13" xfId="0" applyNumberFormat="1" applyFont="1" applyBorder="1" applyAlignment="1">
      <alignment horizontal="right" vertical="top"/>
    </xf>
    <xf numFmtId="0" fontId="73" fillId="0" borderId="1" xfId="0" applyFont="1" applyFill="1" applyBorder="1" applyAlignment="1">
      <alignment horizontal="left" vertical="top" wrapText="1"/>
    </xf>
    <xf numFmtId="0" fontId="73" fillId="0" borderId="1" xfId="0" applyFont="1" applyFill="1" applyBorder="1" applyAlignment="1">
      <alignment vertical="top" wrapText="1"/>
    </xf>
    <xf numFmtId="0" fontId="73" fillId="0" borderId="13" xfId="0" applyFont="1" applyFill="1" applyBorder="1" applyAlignment="1">
      <alignment vertical="top" wrapText="1"/>
    </xf>
    <xf numFmtId="49" fontId="73" fillId="0" borderId="1" xfId="0" applyNumberFormat="1" applyFont="1" applyFill="1" applyBorder="1" applyAlignment="1">
      <alignment horizontal="left" vertical="top" wrapText="1"/>
    </xf>
    <xf numFmtId="4" fontId="73" fillId="0" borderId="13" xfId="0" applyNumberFormat="1" applyFont="1" applyBorder="1" applyAlignment="1">
      <alignment horizontal="right" vertical="top"/>
    </xf>
    <xf numFmtId="167" fontId="73" fillId="0" borderId="13" xfId="0" applyNumberFormat="1" applyFont="1" applyBorder="1" applyAlignment="1">
      <alignment horizontal="right" vertical="top"/>
    </xf>
    <xf numFmtId="0" fontId="77" fillId="0" borderId="1" xfId="0" applyFont="1" applyBorder="1" applyAlignment="1">
      <alignment horizontal="left" vertical="top" wrapText="1"/>
    </xf>
    <xf numFmtId="0" fontId="77" fillId="0" borderId="1" xfId="0" applyFont="1" applyBorder="1" applyAlignment="1">
      <alignment vertical="top" wrapText="1"/>
    </xf>
    <xf numFmtId="0" fontId="77" fillId="0" borderId="13" xfId="0" applyFont="1" applyBorder="1" applyAlignment="1">
      <alignment vertical="top" wrapText="1"/>
    </xf>
    <xf numFmtId="0" fontId="0" fillId="0" borderId="0" xfId="0" applyFont="1" applyBorder="1"/>
    <xf numFmtId="0" fontId="78" fillId="0" borderId="6" xfId="0" applyFont="1" applyFill="1" applyBorder="1" applyAlignment="1">
      <alignment horizontal="left" vertical="top" wrapText="1"/>
    </xf>
    <xf numFmtId="0" fontId="78" fillId="0" borderId="13" xfId="0" applyFont="1" applyFill="1" applyBorder="1" applyAlignment="1">
      <alignment vertical="center"/>
    </xf>
    <xf numFmtId="0" fontId="78" fillId="0" borderId="18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72" xfId="0" applyFont="1" applyBorder="1" applyAlignment="1">
      <alignment vertical="center"/>
    </xf>
    <xf numFmtId="0" fontId="73" fillId="0" borderId="20" xfId="0" applyFont="1" applyFill="1" applyBorder="1" applyAlignment="1">
      <alignment vertical="center"/>
    </xf>
    <xf numFmtId="0" fontId="73" fillId="0" borderId="17" xfId="0" applyFont="1" applyFill="1" applyBorder="1" applyAlignment="1">
      <alignment vertical="center"/>
    </xf>
    <xf numFmtId="3" fontId="78" fillId="10" borderId="73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0" fontId="73" fillId="0" borderId="1" xfId="0" applyFont="1" applyFill="1" applyBorder="1" applyAlignment="1">
      <alignment vertical="center"/>
    </xf>
    <xf numFmtId="4" fontId="73" fillId="10" borderId="1" xfId="0" applyNumberFormat="1" applyFont="1" applyFill="1" applyBorder="1" applyAlignment="1">
      <alignment vertical="center"/>
    </xf>
    <xf numFmtId="0" fontId="11" fillId="0" borderId="74" xfId="0" applyFont="1" applyBorder="1" applyAlignment="1">
      <alignment vertical="center"/>
    </xf>
    <xf numFmtId="0" fontId="73" fillId="0" borderId="74" xfId="0" applyFont="1" applyFill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11" fillId="16" borderId="13" xfId="0" applyFont="1" applyFill="1" applyBorder="1" applyAlignment="1">
      <alignment vertical="center"/>
    </xf>
    <xf numFmtId="0" fontId="11" fillId="16" borderId="18" xfId="0" applyFont="1" applyFill="1" applyBorder="1" applyAlignment="1">
      <alignment vertical="center"/>
    </xf>
    <xf numFmtId="3" fontId="24" fillId="0" borderId="1" xfId="0" applyNumberFormat="1" applyFont="1" applyFill="1" applyBorder="1"/>
    <xf numFmtId="4" fontId="27" fillId="0" borderId="12" xfId="0" applyNumberFormat="1" applyFont="1" applyBorder="1"/>
    <xf numFmtId="0" fontId="11" fillId="16" borderId="1" xfId="0" applyFont="1" applyFill="1" applyBorder="1"/>
    <xf numFmtId="0" fontId="11" fillId="16" borderId="1" xfId="0" applyFont="1" applyFill="1" applyBorder="1" applyAlignment="1">
      <alignment horizontal="center" vertical="center" wrapText="1"/>
    </xf>
    <xf numFmtId="4" fontId="11" fillId="0" borderId="1" xfId="0" applyNumberFormat="1" applyFont="1" applyBorder="1"/>
    <xf numFmtId="4" fontId="27" fillId="0" borderId="1" xfId="0" applyNumberFormat="1" applyFont="1" applyBorder="1"/>
    <xf numFmtId="4" fontId="0" fillId="0" borderId="1" xfId="0" applyNumberFormat="1" applyBorder="1"/>
    <xf numFmtId="0" fontId="11" fillId="0" borderId="19" xfId="0" applyFont="1" applyBorder="1" applyAlignment="1"/>
    <xf numFmtId="4" fontId="27" fillId="0" borderId="19" xfId="0" applyNumberFormat="1" applyFont="1" applyBorder="1"/>
    <xf numFmtId="0" fontId="24" fillId="0" borderId="19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4" fontId="79" fillId="0" borderId="19" xfId="0" applyNumberFormat="1" applyFont="1" applyBorder="1"/>
    <xf numFmtId="0" fontId="11" fillId="16" borderId="19" xfId="0" applyFont="1" applyFill="1" applyBorder="1"/>
    <xf numFmtId="0" fontId="24" fillId="0" borderId="19" xfId="0" applyFont="1" applyBorder="1" applyAlignment="1"/>
    <xf numFmtId="4" fontId="11" fillId="0" borderId="19" xfId="0" applyNumberFormat="1" applyFont="1" applyBorder="1"/>
    <xf numFmtId="4" fontId="25" fillId="0" borderId="19" xfId="0" applyNumberFormat="1" applyFont="1" applyBorder="1"/>
    <xf numFmtId="0" fontId="73" fillId="0" borderId="18" xfId="0" applyFont="1" applyBorder="1" applyAlignment="1">
      <alignment vertical="top" wrapText="1"/>
    </xf>
    <xf numFmtId="0" fontId="73" fillId="0" borderId="1" xfId="0" applyFont="1" applyBorder="1" applyAlignment="1">
      <alignment vertical="top" wrapText="1"/>
    </xf>
    <xf numFmtId="4" fontId="25" fillId="0" borderId="1" xfId="0" applyNumberFormat="1" applyFont="1" applyBorder="1"/>
    <xf numFmtId="0" fontId="73" fillId="0" borderId="12" xfId="0" applyFont="1" applyBorder="1" applyAlignment="1">
      <alignment horizontal="left" vertical="top" wrapText="1"/>
    </xf>
    <xf numFmtId="0" fontId="78" fillId="0" borderId="12" xfId="0" applyFont="1" applyBorder="1" applyAlignment="1">
      <alignment horizontal="left" vertical="top" wrapText="1"/>
    </xf>
    <xf numFmtId="0" fontId="11" fillId="0" borderId="41" xfId="0" applyFont="1" applyBorder="1" applyAlignment="1">
      <alignment wrapText="1"/>
    </xf>
    <xf numFmtId="0" fontId="11" fillId="16" borderId="24" xfId="0" applyFont="1" applyFill="1" applyBorder="1"/>
    <xf numFmtId="0" fontId="11" fillId="16" borderId="41" xfId="0" applyFont="1" applyFill="1" applyBorder="1"/>
    <xf numFmtId="4" fontId="28" fillId="0" borderId="1" xfId="0" applyNumberFormat="1" applyFont="1" applyBorder="1"/>
    <xf numFmtId="0" fontId="26" fillId="16" borderId="12" xfId="0" applyFont="1" applyFill="1" applyBorder="1" applyAlignment="1">
      <alignment horizontal="center" vertical="center"/>
    </xf>
    <xf numFmtId="0" fontId="27" fillId="16" borderId="12" xfId="0" applyFont="1" applyFill="1" applyBorder="1"/>
    <xf numFmtId="0" fontId="27" fillId="16" borderId="41" xfId="0" applyFont="1" applyFill="1" applyBorder="1"/>
    <xf numFmtId="4" fontId="28" fillId="0" borderId="1" xfId="0" applyNumberFormat="1" applyFont="1" applyFill="1" applyBorder="1" applyAlignment="1">
      <alignment horizontal="center" vertical="center"/>
    </xf>
    <xf numFmtId="4" fontId="80" fillId="0" borderId="0" xfId="0" applyNumberFormat="1" applyFont="1" applyBorder="1"/>
    <xf numFmtId="4" fontId="81" fillId="0" borderId="1" xfId="0" applyNumberFormat="1" applyFont="1" applyBorder="1" applyAlignment="1">
      <alignment vertical="center"/>
    </xf>
    <xf numFmtId="4" fontId="79" fillId="0" borderId="1" xfId="0" applyNumberFormat="1" applyFont="1" applyBorder="1" applyAlignment="1">
      <alignment vertical="center"/>
    </xf>
    <xf numFmtId="4" fontId="81" fillId="0" borderId="1" xfId="0" applyNumberFormat="1" applyFont="1" applyFill="1" applyBorder="1" applyAlignment="1">
      <alignment vertical="center"/>
    </xf>
    <xf numFmtId="4" fontId="79" fillId="17" borderId="19" xfId="0" applyNumberFormat="1" applyFont="1" applyFill="1" applyBorder="1"/>
    <xf numFmtId="4" fontId="79" fillId="0" borderId="1" xfId="0" applyNumberFormat="1" applyFont="1" applyBorder="1"/>
    <xf numFmtId="4" fontId="79" fillId="0" borderId="1" xfId="0" applyNumberFormat="1" applyFont="1" applyFill="1" applyBorder="1" applyAlignment="1">
      <alignment horizontal="center" vertical="center"/>
    </xf>
    <xf numFmtId="4" fontId="79" fillId="17" borderId="1" xfId="0" applyNumberFormat="1" applyFont="1" applyFill="1" applyBorder="1" applyAlignment="1">
      <alignment horizontal="center" vertical="center"/>
    </xf>
    <xf numFmtId="0" fontId="82" fillId="0" borderId="1" xfId="0" applyFont="1" applyBorder="1" applyAlignment="1">
      <alignment horizontal="left" vertical="top" wrapText="1"/>
    </xf>
    <xf numFmtId="4" fontId="12" fillId="0" borderId="1" xfId="0" applyNumberFormat="1" applyFont="1" applyBorder="1"/>
    <xf numFmtId="0" fontId="83" fillId="0" borderId="1" xfId="0" applyFont="1" applyFill="1" applyBorder="1" applyAlignment="1">
      <alignment horizontal="left" vertical="top" wrapText="1"/>
    </xf>
    <xf numFmtId="0" fontId="39" fillId="0" borderId="1" xfId="5" applyFont="1" applyFill="1" applyBorder="1"/>
    <xf numFmtId="4" fontId="27" fillId="0" borderId="1" xfId="0" applyNumberFormat="1" applyFont="1" applyFill="1" applyBorder="1"/>
    <xf numFmtId="4" fontId="79" fillId="0" borderId="1" xfId="0" applyNumberFormat="1" applyFont="1" applyFill="1" applyBorder="1"/>
    <xf numFmtId="4" fontId="79" fillId="9" borderId="1" xfId="0" applyNumberFormat="1" applyFont="1" applyFill="1" applyBorder="1"/>
    <xf numFmtId="0" fontId="33" fillId="0" borderId="1" xfId="5" applyFont="1" applyBorder="1"/>
    <xf numFmtId="0" fontId="33" fillId="0" borderId="1" xfId="5" applyFont="1" applyFill="1" applyBorder="1"/>
    <xf numFmtId="4" fontId="11" fillId="0" borderId="1" xfId="0" applyNumberFormat="1" applyFont="1" applyFill="1" applyBorder="1"/>
    <xf numFmtId="3" fontId="77" fillId="0" borderId="1" xfId="0" applyNumberFormat="1" applyFont="1" applyBorder="1" applyAlignment="1">
      <alignment horizontal="right" vertical="top"/>
    </xf>
    <xf numFmtId="4" fontId="77" fillId="0" borderId="1" xfId="0" applyNumberFormat="1" applyFont="1" applyBorder="1" applyAlignment="1">
      <alignment horizontal="right" vertical="top"/>
    </xf>
    <xf numFmtId="3" fontId="27" fillId="0" borderId="1" xfId="0" applyNumberFormat="1" applyFont="1" applyFill="1" applyBorder="1"/>
    <xf numFmtId="0" fontId="83" fillId="0" borderId="1" xfId="0" applyFont="1" applyBorder="1" applyAlignment="1">
      <alignment horizontal="left" vertical="top" wrapText="1"/>
    </xf>
    <xf numFmtId="0" fontId="27" fillId="9" borderId="1" xfId="0" applyFont="1" applyFill="1" applyBorder="1"/>
    <xf numFmtId="3" fontId="27" fillId="9" borderId="1" xfId="0" applyNumberFormat="1" applyFont="1" applyFill="1" applyBorder="1"/>
    <xf numFmtId="4" fontId="83" fillId="0" borderId="1" xfId="0" applyNumberFormat="1" applyFont="1" applyBorder="1" applyAlignment="1">
      <alignment horizontal="right" vertical="top"/>
    </xf>
    <xf numFmtId="3" fontId="82" fillId="9" borderId="1" xfId="0" applyNumberFormat="1" applyFont="1" applyFill="1" applyBorder="1" applyAlignment="1">
      <alignment horizontal="right" vertical="top"/>
    </xf>
    <xf numFmtId="0" fontId="25" fillId="0" borderId="1" xfId="0" applyFont="1" applyBorder="1"/>
    <xf numFmtId="3" fontId="79" fillId="0" borderId="1" xfId="0" applyNumberFormat="1" applyFont="1" applyBorder="1"/>
    <xf numFmtId="4" fontId="11" fillId="0" borderId="1" xfId="0" applyNumberFormat="1" applyFont="1" applyFill="1" applyBorder="1" applyAlignment="1">
      <alignment horizontal="center" vertical="center"/>
    </xf>
    <xf numFmtId="3" fontId="27" fillId="0" borderId="1" xfId="0" applyNumberFormat="1" applyFont="1" applyBorder="1"/>
    <xf numFmtId="3" fontId="27" fillId="2" borderId="1" xfId="0" applyNumberFormat="1" applyFont="1" applyFill="1" applyBorder="1"/>
    <xf numFmtId="49" fontId="84" fillId="0" borderId="1" xfId="0" applyNumberFormat="1" applyFont="1" applyFill="1" applyBorder="1" applyAlignment="1">
      <alignment horizontal="center"/>
    </xf>
    <xf numFmtId="0" fontId="84" fillId="0" borderId="1" xfId="0" applyFont="1" applyFill="1" applyBorder="1" applyAlignment="1">
      <alignment horizontal="left"/>
    </xf>
    <xf numFmtId="0" fontId="54" fillId="0" borderId="1" xfId="0" applyFont="1" applyFill="1" applyBorder="1" applyAlignment="1">
      <alignment horizontal="left" wrapText="1"/>
    </xf>
    <xf numFmtId="0" fontId="85" fillId="0" borderId="1" xfId="0" applyFont="1" applyFill="1" applyBorder="1" applyAlignment="1">
      <alignment horizontal="left"/>
    </xf>
    <xf numFmtId="0" fontId="85" fillId="0" borderId="14" xfId="0" applyFont="1" applyFill="1" applyBorder="1" applyAlignment="1">
      <alignment horizontal="left" wrapText="1"/>
    </xf>
    <xf numFmtId="0" fontId="54" fillId="0" borderId="1" xfId="0" applyFont="1" applyFill="1" applyBorder="1" applyAlignment="1">
      <alignment horizontal="left"/>
    </xf>
    <xf numFmtId="0" fontId="84" fillId="0" borderId="14" xfId="0" applyFont="1" applyFill="1" applyBorder="1" applyAlignment="1">
      <alignment horizontal="left" wrapText="1"/>
    </xf>
    <xf numFmtId="0" fontId="84" fillId="0" borderId="19" xfId="0" applyFont="1" applyFill="1" applyBorder="1" applyAlignment="1">
      <alignment horizontal="left"/>
    </xf>
    <xf numFmtId="0" fontId="54" fillId="0" borderId="1" xfId="0" applyFont="1" applyFill="1" applyBorder="1" applyAlignment="1">
      <alignment horizontal="center" wrapText="1"/>
    </xf>
    <xf numFmtId="0" fontId="84" fillId="0" borderId="12" xfId="0" applyFont="1" applyFill="1" applyBorder="1" applyAlignment="1">
      <alignment horizontal="left"/>
    </xf>
    <xf numFmtId="49" fontId="84" fillId="0" borderId="6" xfId="0" applyNumberFormat="1" applyFont="1" applyFill="1" applyBorder="1" applyAlignment="1">
      <alignment horizontal="center"/>
    </xf>
    <xf numFmtId="0" fontId="84" fillId="0" borderId="6" xfId="0" applyFont="1" applyFill="1" applyBorder="1" applyAlignment="1">
      <alignment horizontal="left"/>
    </xf>
    <xf numFmtId="49" fontId="85" fillId="0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vertical="center"/>
    </xf>
    <xf numFmtId="0" fontId="85" fillId="0" borderId="1" xfId="0" applyFont="1" applyBorder="1" applyAlignment="1">
      <alignment horizontal="center"/>
    </xf>
    <xf numFmtId="0" fontId="86" fillId="0" borderId="1" xfId="0" applyFont="1" applyBorder="1" applyAlignment="1">
      <alignment horizontal="left"/>
    </xf>
    <xf numFmtId="0" fontId="87" fillId="0" borderId="1" xfId="0" applyFont="1" applyBorder="1" applyAlignment="1">
      <alignment horizontal="left"/>
    </xf>
    <xf numFmtId="0" fontId="87" fillId="0" borderId="18" xfId="0" applyFont="1" applyFill="1" applyBorder="1" applyAlignment="1">
      <alignment horizontal="left"/>
    </xf>
    <xf numFmtId="0" fontId="87" fillId="0" borderId="1" xfId="0" applyFont="1" applyFill="1" applyBorder="1" applyAlignment="1">
      <alignment horizontal="left"/>
    </xf>
    <xf numFmtId="0" fontId="86" fillId="0" borderId="1" xfId="0" applyFont="1" applyFill="1" applyBorder="1" applyAlignment="1">
      <alignment horizontal="left"/>
    </xf>
    <xf numFmtId="0" fontId="85" fillId="0" borderId="1" xfId="0" applyFont="1" applyBorder="1" applyAlignment="1">
      <alignment horizontal="left"/>
    </xf>
    <xf numFmtId="0" fontId="86" fillId="0" borderId="18" xfId="0" applyFont="1" applyBorder="1" applyAlignment="1">
      <alignment horizontal="left"/>
    </xf>
    <xf numFmtId="0" fontId="87" fillId="0" borderId="18" xfId="0" applyFont="1" applyBorder="1" applyAlignment="1">
      <alignment horizontal="left"/>
    </xf>
    <xf numFmtId="0" fontId="85" fillId="0" borderId="18" xfId="0" applyFont="1" applyFill="1" applyBorder="1" applyAlignment="1">
      <alignment horizontal="left"/>
    </xf>
    <xf numFmtId="3" fontId="0" fillId="0" borderId="1" xfId="0" applyNumberFormat="1" applyBorder="1"/>
    <xf numFmtId="0" fontId="64" fillId="0" borderId="1" xfId="0" applyFont="1" applyBorder="1"/>
    <xf numFmtId="3" fontId="64" fillId="0" borderId="1" xfId="0" applyNumberFormat="1" applyFont="1" applyBorder="1"/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0" xfId="0" applyNumberFormat="1"/>
    <xf numFmtId="3" fontId="0" fillId="0" borderId="0" xfId="0" applyNumberFormat="1" applyFill="1" applyBorder="1" applyAlignment="1">
      <alignment horizontal="center"/>
    </xf>
    <xf numFmtId="0" fontId="12" fillId="0" borderId="19" xfId="0" applyFont="1" applyBorder="1" applyAlignment="1">
      <alignment horizontal="left"/>
    </xf>
    <xf numFmtId="49" fontId="0" fillId="9" borderId="1" xfId="0" applyNumberFormat="1" applyFill="1" applyBorder="1" applyAlignment="1">
      <alignment horizontal="center"/>
    </xf>
    <xf numFmtId="0" fontId="0" fillId="9" borderId="1" xfId="0" applyFill="1" applyBorder="1" applyAlignment="1">
      <alignment horizontal="left"/>
    </xf>
    <xf numFmtId="3" fontId="0" fillId="9" borderId="1" xfId="0" applyNumberFormat="1" applyFill="1" applyBorder="1" applyAlignment="1">
      <alignment horizontal="center"/>
    </xf>
    <xf numFmtId="3" fontId="0" fillId="9" borderId="1" xfId="0" applyNumberFormat="1" applyFill="1" applyBorder="1"/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/>
    <xf numFmtId="49" fontId="0" fillId="9" borderId="19" xfId="0" applyNumberFormat="1" applyFill="1" applyBorder="1" applyAlignment="1">
      <alignment horizontal="center"/>
    </xf>
    <xf numFmtId="0" fontId="0" fillId="9" borderId="19" xfId="0" applyFill="1" applyBorder="1" applyAlignment="1">
      <alignment horizontal="left"/>
    </xf>
    <xf numFmtId="3" fontId="0" fillId="9" borderId="19" xfId="0" applyNumberFormat="1" applyFill="1" applyBorder="1" applyAlignment="1">
      <alignment horizontal="center"/>
    </xf>
    <xf numFmtId="3" fontId="64" fillId="0" borderId="0" xfId="0" applyNumberFormat="1" applyFont="1" applyBorder="1"/>
    <xf numFmtId="0" fontId="61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center" vertical="center"/>
    </xf>
    <xf numFmtId="0" fontId="68" fillId="0" borderId="13" xfId="0" quotePrefix="1" applyFont="1" applyFill="1" applyBorder="1" applyAlignment="1">
      <alignment horizontal="left" vertical="center" wrapText="1"/>
    </xf>
    <xf numFmtId="0" fontId="68" fillId="0" borderId="13" xfId="0" quotePrefix="1" applyFont="1" applyFill="1" applyBorder="1" applyAlignment="1">
      <alignment horizontal="center" vertical="center"/>
    </xf>
    <xf numFmtId="0" fontId="68" fillId="0" borderId="1" xfId="0" quotePrefix="1" applyFont="1" applyFill="1" applyBorder="1" applyAlignment="1">
      <alignment horizontal="center" vertical="center"/>
    </xf>
    <xf numFmtId="0" fontId="88" fillId="0" borderId="13" xfId="0" quotePrefix="1" applyFont="1" applyFill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center"/>
    </xf>
    <xf numFmtId="0" fontId="71" fillId="0" borderId="13" xfId="0" quotePrefix="1" applyFont="1" applyFill="1" applyBorder="1" applyAlignment="1">
      <alignment horizontal="left" vertical="center" wrapText="1"/>
    </xf>
    <xf numFmtId="0" fontId="71" fillId="0" borderId="13" xfId="0" quotePrefix="1" applyFont="1" applyFill="1" applyBorder="1" applyAlignment="1">
      <alignment horizontal="center" vertical="center"/>
    </xf>
    <xf numFmtId="0" fontId="68" fillId="0" borderId="13" xfId="0" quotePrefix="1" applyFont="1" applyFill="1" applyBorder="1" applyAlignment="1">
      <alignment horizontal="center" wrapText="1"/>
    </xf>
    <xf numFmtId="0" fontId="68" fillId="0" borderId="1" xfId="0" quotePrefix="1" applyFont="1" applyFill="1" applyBorder="1" applyAlignment="1">
      <alignment horizontal="center" wrapText="1"/>
    </xf>
    <xf numFmtId="0" fontId="68" fillId="0" borderId="12" xfId="0" quotePrefix="1" applyFont="1" applyFill="1" applyBorder="1" applyAlignment="1">
      <alignment horizontal="center" wrapText="1"/>
    </xf>
    <xf numFmtId="0" fontId="68" fillId="0" borderId="12" xfId="0" quotePrefix="1" applyFont="1" applyFill="1" applyBorder="1" applyAlignment="1">
      <alignment horizontal="center" vertical="center"/>
    </xf>
    <xf numFmtId="0" fontId="88" fillId="0" borderId="13" xfId="0" quotePrefix="1" applyFont="1" applyFill="1" applyBorder="1" applyAlignment="1">
      <alignment horizontal="center" wrapText="1"/>
    </xf>
    <xf numFmtId="49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72" fillId="0" borderId="13" xfId="0" quotePrefix="1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left" vertical="center" wrapText="1"/>
    </xf>
    <xf numFmtId="0" fontId="27" fillId="0" borderId="13" xfId="0" quotePrefix="1" applyFont="1" applyFill="1" applyBorder="1" applyAlignment="1">
      <alignment horizontal="center" vertical="center" wrapText="1"/>
    </xf>
    <xf numFmtId="0" fontId="27" fillId="0" borderId="13" xfId="0" quotePrefix="1" applyFont="1" applyFill="1" applyBorder="1" applyAlignment="1">
      <alignment horizontal="center" vertical="center"/>
    </xf>
    <xf numFmtId="0" fontId="68" fillId="0" borderId="18" xfId="0" applyFont="1" applyBorder="1" applyAlignment="1"/>
    <xf numFmtId="0" fontId="68" fillId="0" borderId="25" xfId="0" applyFont="1" applyBorder="1" applyAlignment="1"/>
    <xf numFmtId="0" fontId="68" fillId="0" borderId="13" xfId="0" applyFont="1" applyBorder="1" applyAlignment="1"/>
    <xf numFmtId="0" fontId="12" fillId="0" borderId="1" xfId="0" applyFont="1" applyBorder="1" applyAlignment="1">
      <alignment horizontal="center"/>
    </xf>
    <xf numFmtId="0" fontId="27" fillId="0" borderId="1" xfId="0" quotePrefix="1" applyFont="1" applyFill="1" applyBorder="1" applyAlignment="1">
      <alignment horizontal="center" vertical="center" wrapText="1"/>
    </xf>
    <xf numFmtId="0" fontId="27" fillId="0" borderId="1" xfId="0" quotePrefix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/>
    </xf>
    <xf numFmtId="0" fontId="79" fillId="0" borderId="24" xfId="0" applyFont="1" applyFill="1" applyBorder="1" applyAlignment="1">
      <alignment horizontal="left" vertical="center" wrapText="1"/>
    </xf>
    <xf numFmtId="0" fontId="79" fillId="0" borderId="13" xfId="0" quotePrefix="1" applyFont="1" applyFill="1" applyBorder="1" applyAlignment="1">
      <alignment horizontal="center" vertical="center" wrapText="1"/>
    </xf>
    <xf numFmtId="0" fontId="79" fillId="0" borderId="13" xfId="0" quotePrefix="1" applyFont="1" applyFill="1" applyBorder="1" applyAlignment="1">
      <alignment horizontal="center" vertical="center"/>
    </xf>
    <xf numFmtId="0" fontId="79" fillId="0" borderId="1" xfId="0" applyFont="1" applyFill="1" applyBorder="1" applyAlignment="1">
      <alignment horizontal="center" vertical="center"/>
    </xf>
    <xf numFmtId="0" fontId="79" fillId="0" borderId="18" xfId="0" applyFont="1" applyBorder="1"/>
    <xf numFmtId="0" fontId="27" fillId="0" borderId="13" xfId="0" quotePrefix="1" applyFont="1" applyFill="1" applyBorder="1" applyAlignment="1">
      <alignment horizontal="left" vertical="center" wrapText="1"/>
    </xf>
    <xf numFmtId="0" fontId="27" fillId="0" borderId="13" xfId="0" quotePrefix="1" applyFont="1" applyFill="1" applyBorder="1" applyAlignment="1">
      <alignment horizontal="center" wrapText="1"/>
    </xf>
    <xf numFmtId="0" fontId="27" fillId="0" borderId="20" xfId="0" quotePrefix="1" applyFont="1" applyFill="1" applyBorder="1" applyAlignment="1">
      <alignment horizontal="center" wrapText="1"/>
    </xf>
    <xf numFmtId="0" fontId="27" fillId="0" borderId="20" xfId="0" quotePrefix="1" applyFont="1" applyFill="1" applyBorder="1" applyAlignment="1">
      <alignment horizontal="center" vertical="center"/>
    </xf>
    <xf numFmtId="0" fontId="12" fillId="0" borderId="1" xfId="0" applyFont="1" applyBorder="1"/>
    <xf numFmtId="0" fontId="12" fillId="0" borderId="13" xfId="0" applyFont="1" applyBorder="1" applyAlignment="1">
      <alignment horizontal="center"/>
    </xf>
    <xf numFmtId="0" fontId="12" fillId="0" borderId="13" xfId="0" applyFont="1" applyBorder="1"/>
    <xf numFmtId="0" fontId="27" fillId="0" borderId="1" xfId="0" quotePrefix="1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left" vertical="center"/>
    </xf>
    <xf numFmtId="0" fontId="79" fillId="0" borderId="1" xfId="0" quotePrefix="1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68" fillId="0" borderId="13" xfId="0" applyFont="1" applyFill="1" applyBorder="1" applyAlignment="1">
      <alignment vertical="center"/>
    </xf>
    <xf numFmtId="0" fontId="68" fillId="0" borderId="13" xfId="0" quotePrefix="1" applyFont="1" applyFill="1" applyBorder="1" applyAlignment="1">
      <alignment horizontal="right" vertical="center"/>
    </xf>
    <xf numFmtId="0" fontId="24" fillId="0" borderId="13" xfId="0" quotePrefix="1" applyFont="1" applyFill="1" applyBorder="1" applyAlignment="1">
      <alignment horizontal="left" vertical="center" wrapText="1"/>
    </xf>
    <xf numFmtId="0" fontId="72" fillId="0" borderId="13" xfId="0" quotePrefix="1" applyFont="1" applyFill="1" applyBorder="1" applyAlignment="1">
      <alignment horizontal="center" vertical="center"/>
    </xf>
    <xf numFmtId="0" fontId="68" fillId="0" borderId="12" xfId="0" quotePrefix="1" applyFont="1" applyFill="1" applyBorder="1" applyAlignment="1">
      <alignment horizontal="left" vertical="center" wrapText="1"/>
    </xf>
    <xf numFmtId="49" fontId="87" fillId="0" borderId="1" xfId="0" applyNumberFormat="1" applyFont="1" applyBorder="1" applyAlignment="1">
      <alignment horizontal="center"/>
    </xf>
    <xf numFmtId="0" fontId="68" fillId="0" borderId="1" xfId="0" quotePrefix="1" applyFont="1" applyFill="1" applyBorder="1" applyAlignment="1">
      <alignment horizontal="left" vertical="center" wrapText="1"/>
    </xf>
    <xf numFmtId="49" fontId="69" fillId="0" borderId="14" xfId="0" applyNumberFormat="1" applyFont="1" applyBorder="1" applyAlignment="1">
      <alignment horizontal="center"/>
    </xf>
    <xf numFmtId="0" fontId="71" fillId="0" borderId="1" xfId="0" quotePrefix="1" applyFont="1" applyFill="1" applyBorder="1" applyAlignment="1">
      <alignment horizontal="left" vertical="center" wrapText="1"/>
    </xf>
    <xf numFmtId="3" fontId="68" fillId="0" borderId="1" xfId="0" quotePrefix="1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vertical="center"/>
    </xf>
    <xf numFmtId="0" fontId="55" fillId="0" borderId="33" xfId="0" applyFont="1" applyFill="1" applyBorder="1" applyAlignment="1">
      <alignment vertical="center"/>
    </xf>
    <xf numFmtId="0" fontId="26" fillId="0" borderId="33" xfId="0" applyFont="1" applyFill="1" applyBorder="1" applyAlignment="1">
      <alignment vertical="center"/>
    </xf>
    <xf numFmtId="3" fontId="72" fillId="0" borderId="1" xfId="0" applyNumberFormat="1" applyFont="1" applyFill="1" applyBorder="1" applyAlignment="1">
      <alignment vertical="center"/>
    </xf>
    <xf numFmtId="3" fontId="72" fillId="0" borderId="1" xfId="0" quotePrefix="1" applyNumberFormat="1" applyFont="1" applyFill="1" applyBorder="1" applyAlignment="1">
      <alignment horizontal="left" vertical="center" wrapText="1"/>
    </xf>
    <xf numFmtId="3" fontId="72" fillId="0" borderId="1" xfId="0" quotePrefix="1" applyNumberFormat="1" applyFont="1" applyFill="1" applyBorder="1" applyAlignment="1">
      <alignment horizontal="center" vertical="center"/>
    </xf>
    <xf numFmtId="0" fontId="68" fillId="0" borderId="18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49" fontId="12" fillId="0" borderId="6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3" fontId="68" fillId="0" borderId="33" xfId="0" applyNumberFormat="1" applyFont="1" applyBorder="1" applyAlignment="1">
      <alignment horizontal="center"/>
    </xf>
    <xf numFmtId="0" fontId="79" fillId="0" borderId="33" xfId="0" applyFont="1" applyFill="1" applyBorder="1" applyAlignment="1">
      <alignment vertical="center"/>
    </xf>
    <xf numFmtId="3" fontId="79" fillId="0" borderId="1" xfId="0" applyNumberFormat="1" applyFont="1" applyFill="1" applyBorder="1" applyAlignment="1">
      <alignment horizontal="center" vertical="center"/>
    </xf>
    <xf numFmtId="0" fontId="89" fillId="0" borderId="1" xfId="0" applyFont="1" applyFill="1" applyBorder="1" applyAlignment="1">
      <alignment horizontal="left"/>
    </xf>
    <xf numFmtId="3" fontId="72" fillId="0" borderId="1" xfId="0" applyNumberFormat="1" applyFont="1" applyBorder="1"/>
    <xf numFmtId="0" fontId="68" fillId="0" borderId="18" xfId="0" applyFont="1" applyFill="1" applyBorder="1" applyAlignment="1">
      <alignment horizontal="left"/>
    </xf>
    <xf numFmtId="0" fontId="22" fillId="9" borderId="0" xfId="3" applyFont="1" applyFill="1" applyAlignment="1">
      <alignment horizontal="center"/>
    </xf>
    <xf numFmtId="0" fontId="13" fillId="2" borderId="0" xfId="3" applyFont="1" applyFill="1" applyAlignment="1">
      <alignment horizontal="left"/>
    </xf>
    <xf numFmtId="0" fontId="5" fillId="2" borderId="0" xfId="3" applyFont="1" applyFill="1" applyAlignment="1">
      <alignment horizontal="left"/>
    </xf>
    <xf numFmtId="0" fontId="22" fillId="2" borderId="0" xfId="3" applyFont="1" applyFill="1" applyAlignment="1">
      <alignment horizontal="center"/>
    </xf>
    <xf numFmtId="0" fontId="27" fillId="0" borderId="1" xfId="0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textRotation="90" wrapText="1"/>
    </xf>
    <xf numFmtId="49" fontId="42" fillId="0" borderId="36" xfId="12" applyNumberFormat="1" applyFont="1" applyFill="1" applyBorder="1" applyAlignment="1" applyProtection="1">
      <alignment horizontal="center" vertical="center"/>
    </xf>
    <xf numFmtId="49" fontId="42" fillId="0" borderId="37" xfId="12" applyNumberFormat="1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 applyProtection="1">
      <alignment horizontal="center" vertical="center" wrapText="1"/>
    </xf>
    <xf numFmtId="3" fontId="27" fillId="0" borderId="1" xfId="0" applyNumberFormat="1" applyFont="1" applyFill="1" applyBorder="1" applyAlignment="1" applyProtection="1">
      <alignment horizontal="center" vertical="center" wrapText="1"/>
    </xf>
    <xf numFmtId="3" fontId="27" fillId="0" borderId="1" xfId="0" applyNumberFormat="1" applyFont="1" applyFill="1" applyBorder="1" applyAlignment="1" applyProtection="1">
      <alignment horizontal="center" vertical="center" textRotation="90" wrapText="1"/>
    </xf>
    <xf numFmtId="0" fontId="25" fillId="2" borderId="1" xfId="3" applyFont="1" applyFill="1" applyBorder="1" applyAlignment="1" applyProtection="1">
      <alignment horizontal="center" vertical="center" wrapText="1"/>
    </xf>
    <xf numFmtId="0" fontId="25" fillId="0" borderId="1" xfId="3" applyFont="1" applyFill="1" applyBorder="1" applyAlignment="1" applyProtection="1">
      <alignment horizontal="center" vertical="center" wrapText="1"/>
    </xf>
    <xf numFmtId="0" fontId="27" fillId="2" borderId="1" xfId="0" applyFont="1" applyFill="1" applyBorder="1" applyAlignment="1" applyProtection="1">
      <alignment horizontal="center" vertical="center" wrapText="1"/>
    </xf>
    <xf numFmtId="0" fontId="25" fillId="2" borderId="1" xfId="0" applyFont="1" applyFill="1" applyBorder="1" applyAlignment="1" applyProtection="1">
      <alignment horizontal="center" vertical="center" wrapText="1"/>
    </xf>
    <xf numFmtId="0" fontId="27" fillId="2" borderId="1" xfId="0" applyFont="1" applyFill="1" applyBorder="1" applyAlignment="1" applyProtection="1">
      <alignment horizontal="center" vertical="center" textRotation="90" wrapText="1"/>
    </xf>
    <xf numFmtId="0" fontId="25" fillId="0" borderId="1" xfId="3" applyFont="1" applyBorder="1" applyAlignment="1" applyProtection="1">
      <alignment horizontal="center" vertical="center" wrapText="1"/>
    </xf>
    <xf numFmtId="0" fontId="25" fillId="2" borderId="1" xfId="9" applyFont="1" applyFill="1" applyBorder="1" applyAlignment="1" applyProtection="1">
      <alignment horizontal="center" vertical="center" wrapText="1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center" wrapText="1"/>
    </xf>
    <xf numFmtId="49" fontId="37" fillId="5" borderId="18" xfId="0" applyNumberFormat="1" applyFont="1" applyFill="1" applyBorder="1" applyAlignment="1">
      <alignment horizontal="left" vertical="center" wrapText="1"/>
    </xf>
    <xf numFmtId="49" fontId="37" fillId="5" borderId="25" xfId="0" applyNumberFormat="1" applyFont="1" applyFill="1" applyBorder="1" applyAlignment="1">
      <alignment horizontal="left" vertical="center" wrapText="1"/>
    </xf>
    <xf numFmtId="49" fontId="37" fillId="5" borderId="13" xfId="0" applyNumberFormat="1" applyFont="1" applyFill="1" applyBorder="1" applyAlignment="1">
      <alignment horizontal="left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73" fillId="0" borderId="1" xfId="0" applyFont="1" applyBorder="1" applyAlignment="1">
      <alignment horizontal="left" vertical="top" wrapText="1"/>
    </xf>
    <xf numFmtId="0" fontId="73" fillId="0" borderId="18" xfId="0" applyFont="1" applyBorder="1" applyAlignment="1">
      <alignment horizontal="left" vertical="top" wrapText="1"/>
    </xf>
    <xf numFmtId="0" fontId="73" fillId="0" borderId="13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</cellXfs>
  <cellStyles count="17">
    <cellStyle name="ContentsHyperlink" xfId="1"/>
    <cellStyle name="Hyperlink" xfId="2" builtinId="8"/>
    <cellStyle name="Normal" xfId="0" builtinId="0"/>
    <cellStyle name="Normal 16" xfId="16"/>
    <cellStyle name="Normal 2" xfId="3"/>
    <cellStyle name="Normal 2 2" xfId="4"/>
    <cellStyle name="Normal 3" xfId="5"/>
    <cellStyle name="Normal 3 2" xfId="6"/>
    <cellStyle name="Normal 4" xfId="7"/>
    <cellStyle name="Normal 4 2" xfId="14"/>
    <cellStyle name="Normal 42" xfId="15"/>
    <cellStyle name="Normal_normativ kadra _ tabel_1" xfId="8"/>
    <cellStyle name="Normal_TAB DZ 1-10 (1)" xfId="9"/>
    <cellStyle name="Normal_TAB DZ 1-10 (1) 2" xfId="10"/>
    <cellStyle name="Student Information" xfId="11"/>
    <cellStyle name="Student Information - user entered" xfId="12"/>
    <cellStyle name="Total" xfId="13" builtinId="2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104775</xdr:rowOff>
    </xdr:from>
    <xdr:to>
      <xdr:col>1</xdr:col>
      <xdr:colOff>714375</xdr:colOff>
      <xdr:row>4</xdr:row>
      <xdr:rowOff>85725</xdr:rowOff>
    </xdr:to>
    <xdr:pic>
      <xdr:nvPicPr>
        <xdr:cNvPr id="646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609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0323" name="Line 1"/>
        <xdr:cNvSpPr>
          <a:spLocks noChangeShapeType="1"/>
        </xdr:cNvSpPr>
      </xdr:nvSpPr>
      <xdr:spPr bwMode="auto">
        <a:xfrm>
          <a:off x="0" y="0"/>
          <a:ext cx="6715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zoomScale="145" zoomScaleNormal="145" workbookViewId="0"/>
  </sheetViews>
  <sheetFormatPr defaultColWidth="9.125" defaultRowHeight="13.6"/>
  <cols>
    <col min="1" max="1" width="5" style="11" customWidth="1"/>
    <col min="2" max="2" width="12.25" style="11" customWidth="1"/>
    <col min="3" max="16384" width="9.125" style="11"/>
  </cols>
  <sheetData>
    <row r="2" spans="1:9" ht="14.3">
      <c r="C2" s="775" t="s">
        <v>15</v>
      </c>
      <c r="D2" s="775"/>
      <c r="E2" s="775"/>
      <c r="F2" s="775"/>
      <c r="G2" s="775"/>
      <c r="H2" s="775"/>
      <c r="I2" s="775"/>
    </row>
    <row r="3" spans="1:9" ht="15.65">
      <c r="C3" s="776" t="s">
        <v>16</v>
      </c>
      <c r="D3" s="776"/>
      <c r="E3" s="776"/>
      <c r="F3" s="776"/>
      <c r="G3" s="776"/>
      <c r="H3" s="776"/>
      <c r="I3" s="776"/>
    </row>
    <row r="6" spans="1:9" ht="18.350000000000001">
      <c r="B6" s="777" t="s">
        <v>17</v>
      </c>
      <c r="C6" s="777"/>
      <c r="D6" s="777"/>
      <c r="E6" s="777"/>
      <c r="F6" s="777"/>
      <c r="G6" s="777"/>
      <c r="H6" s="777"/>
      <c r="I6" s="777"/>
    </row>
    <row r="7" spans="1:9" ht="18.350000000000001">
      <c r="B7" s="777" t="s">
        <v>18</v>
      </c>
      <c r="C7" s="777"/>
      <c r="D7" s="777"/>
      <c r="E7" s="777"/>
      <c r="F7" s="777"/>
      <c r="G7" s="777"/>
      <c r="H7" s="777"/>
      <c r="I7" s="777"/>
    </row>
    <row r="8" spans="1:9" ht="18.350000000000001">
      <c r="B8" s="777" t="s">
        <v>1850</v>
      </c>
      <c r="C8" s="777"/>
      <c r="D8" s="777"/>
      <c r="E8" s="777"/>
      <c r="F8" s="777"/>
      <c r="G8" s="777"/>
      <c r="H8" s="777"/>
      <c r="I8" s="777"/>
    </row>
    <row r="9" spans="1:9" ht="18.350000000000001">
      <c r="B9" s="492"/>
      <c r="C9" s="492"/>
      <c r="D9" s="492"/>
      <c r="E9" s="492"/>
      <c r="F9" s="492"/>
      <c r="G9" s="492"/>
      <c r="H9" s="492"/>
      <c r="I9" s="492"/>
    </row>
    <row r="10" spans="1:9" ht="18.350000000000001">
      <c r="B10" s="774" t="s">
        <v>1873</v>
      </c>
      <c r="C10" s="774"/>
      <c r="D10" s="774"/>
      <c r="E10" s="774"/>
      <c r="F10" s="774"/>
      <c r="G10" s="774"/>
      <c r="H10" s="774"/>
      <c r="I10" s="774"/>
    </row>
    <row r="11" spans="1:9" ht="18.350000000000001">
      <c r="B11" s="774" t="s">
        <v>1940</v>
      </c>
      <c r="C11" s="774"/>
      <c r="D11" s="774"/>
      <c r="E11" s="774"/>
      <c r="F11" s="774"/>
      <c r="G11" s="774"/>
      <c r="H11" s="774"/>
      <c r="I11" s="774"/>
    </row>
    <row r="12" spans="1:9" ht="14.3">
      <c r="A12" s="371"/>
      <c r="B12" s="371"/>
      <c r="C12" s="371" t="s">
        <v>63</v>
      </c>
      <c r="D12" s="371"/>
      <c r="E12" s="12"/>
      <c r="F12" s="12"/>
      <c r="G12" s="12"/>
      <c r="H12" s="12"/>
      <c r="I12" s="12"/>
    </row>
    <row r="13" spans="1:9" ht="14.3">
      <c r="A13" s="369" t="s">
        <v>1791</v>
      </c>
      <c r="B13" s="369" t="s">
        <v>1792</v>
      </c>
      <c r="C13" s="369"/>
      <c r="D13" s="369"/>
      <c r="E13" s="370"/>
      <c r="F13" s="370"/>
      <c r="G13" s="370"/>
      <c r="H13" s="370"/>
      <c r="I13" s="370"/>
    </row>
    <row r="14" spans="1:9" ht="14.3">
      <c r="A14" s="371" t="s">
        <v>1771</v>
      </c>
      <c r="B14" s="372" t="s">
        <v>287</v>
      </c>
      <c r="C14" s="372"/>
      <c r="D14" s="372"/>
      <c r="E14" s="285"/>
      <c r="F14" s="285"/>
      <c r="G14" s="285"/>
      <c r="H14" s="285"/>
      <c r="I14" s="285"/>
    </row>
    <row r="15" spans="1:9" ht="14.3">
      <c r="A15" s="371" t="s">
        <v>1772</v>
      </c>
      <c r="B15" s="372" t="s">
        <v>288</v>
      </c>
      <c r="C15" s="372"/>
      <c r="D15" s="372"/>
      <c r="E15" s="285"/>
      <c r="F15" s="285"/>
      <c r="G15" s="285"/>
      <c r="H15" s="285"/>
      <c r="I15" s="285"/>
    </row>
    <row r="16" spans="1:9" ht="14.3">
      <c r="A16" s="371" t="s">
        <v>1773</v>
      </c>
      <c r="B16" s="372" t="s">
        <v>289</v>
      </c>
      <c r="C16" s="372"/>
      <c r="D16" s="372"/>
      <c r="E16" s="285"/>
      <c r="F16" s="285"/>
      <c r="G16" s="285"/>
      <c r="H16" s="285"/>
      <c r="I16" s="285"/>
    </row>
    <row r="17" spans="1:9" ht="14.3">
      <c r="A17" s="371" t="s">
        <v>1774</v>
      </c>
      <c r="B17" s="372" t="s">
        <v>290</v>
      </c>
      <c r="C17" s="372"/>
      <c r="D17" s="372"/>
      <c r="E17" s="285"/>
      <c r="F17" s="285"/>
      <c r="G17" s="285"/>
      <c r="H17" s="285"/>
      <c r="I17" s="285"/>
    </row>
    <row r="18" spans="1:9" ht="14.3">
      <c r="A18" s="371" t="s">
        <v>1775</v>
      </c>
      <c r="B18" s="372" t="s">
        <v>192</v>
      </c>
      <c r="C18" s="372"/>
      <c r="D18" s="372"/>
      <c r="E18" s="285"/>
      <c r="F18" s="285"/>
      <c r="G18" s="285"/>
      <c r="H18" s="285"/>
      <c r="I18" s="285"/>
    </row>
    <row r="19" spans="1:9" ht="15.8" customHeight="1">
      <c r="A19" s="371" t="s">
        <v>1776</v>
      </c>
      <c r="B19" s="372" t="s">
        <v>199</v>
      </c>
      <c r="C19" s="372"/>
      <c r="D19" s="372"/>
      <c r="E19" s="285"/>
      <c r="F19" s="285"/>
      <c r="G19" s="285"/>
      <c r="H19" s="285"/>
      <c r="I19" s="285"/>
    </row>
    <row r="20" spans="1:9" ht="15.8" customHeight="1">
      <c r="A20" s="371" t="s">
        <v>1777</v>
      </c>
      <c r="B20" s="372" t="s">
        <v>200</v>
      </c>
      <c r="C20" s="372"/>
      <c r="D20" s="372"/>
      <c r="E20" s="285"/>
      <c r="F20" s="285"/>
      <c r="G20" s="285"/>
      <c r="H20" s="285"/>
      <c r="I20" s="285"/>
    </row>
    <row r="21" spans="1:9" ht="14.3">
      <c r="A21" s="371" t="s">
        <v>87</v>
      </c>
      <c r="B21" s="372" t="s">
        <v>273</v>
      </c>
      <c r="C21" s="372"/>
      <c r="D21" s="372"/>
      <c r="E21" s="285"/>
      <c r="F21" s="285"/>
      <c r="G21" s="285"/>
      <c r="H21" s="285"/>
      <c r="I21" s="285"/>
    </row>
    <row r="22" spans="1:9" ht="14.3">
      <c r="A22" s="371" t="s">
        <v>1778</v>
      </c>
      <c r="B22" s="372" t="s">
        <v>208</v>
      </c>
      <c r="C22" s="372"/>
      <c r="D22" s="372"/>
      <c r="E22" s="285"/>
      <c r="F22" s="285"/>
      <c r="G22" s="285"/>
      <c r="H22" s="285"/>
      <c r="I22" s="285"/>
    </row>
    <row r="23" spans="1:9" ht="14.3">
      <c r="A23" s="371" t="s">
        <v>1779</v>
      </c>
      <c r="B23" s="373" t="s">
        <v>1770</v>
      </c>
      <c r="C23" s="373"/>
      <c r="D23" s="373"/>
      <c r="E23" s="374"/>
      <c r="F23" s="374"/>
      <c r="G23" s="374"/>
      <c r="H23" s="285"/>
      <c r="I23" s="285"/>
    </row>
    <row r="24" spans="1:9" ht="14.3">
      <c r="A24" s="371" t="s">
        <v>1780</v>
      </c>
      <c r="B24" s="375" t="s">
        <v>210</v>
      </c>
      <c r="C24" s="372"/>
      <c r="D24" s="372"/>
      <c r="E24" s="285"/>
      <c r="F24" s="285"/>
      <c r="G24" s="285"/>
      <c r="H24" s="285"/>
      <c r="I24" s="285"/>
    </row>
    <row r="25" spans="1:9" ht="14.3">
      <c r="A25" s="371" t="s">
        <v>1781</v>
      </c>
      <c r="B25" s="375" t="s">
        <v>1737</v>
      </c>
      <c r="C25" s="372"/>
      <c r="D25" s="372"/>
      <c r="E25" s="285"/>
      <c r="F25" s="285"/>
      <c r="G25" s="285"/>
      <c r="H25" s="285"/>
      <c r="I25" s="285"/>
    </row>
    <row r="26" spans="1:9" ht="14.3">
      <c r="A26" s="371" t="s">
        <v>1782</v>
      </c>
      <c r="B26" s="373" t="s">
        <v>1764</v>
      </c>
      <c r="C26" s="373"/>
      <c r="D26" s="373"/>
      <c r="E26" s="374"/>
      <c r="F26" s="374"/>
      <c r="G26" s="374"/>
      <c r="H26" s="285"/>
      <c r="I26" s="285"/>
    </row>
    <row r="27" spans="1:9" ht="14.3">
      <c r="A27" s="371" t="s">
        <v>1783</v>
      </c>
      <c r="B27" s="373" t="s">
        <v>1765</v>
      </c>
      <c r="C27" s="373"/>
      <c r="D27" s="373"/>
      <c r="E27" s="374"/>
      <c r="F27" s="374"/>
      <c r="G27" s="374"/>
      <c r="H27" s="285"/>
      <c r="I27" s="285"/>
    </row>
    <row r="28" spans="1:9" ht="14.3">
      <c r="A28" s="371" t="s">
        <v>1784</v>
      </c>
      <c r="B28" s="373" t="s">
        <v>1769</v>
      </c>
      <c r="C28" s="373"/>
      <c r="D28" s="373"/>
      <c r="E28" s="374"/>
      <c r="F28" s="374"/>
      <c r="G28" s="374"/>
      <c r="H28" s="285"/>
      <c r="I28" s="285"/>
    </row>
    <row r="29" spans="1:9" ht="14.3">
      <c r="A29" s="371" t="s">
        <v>1785</v>
      </c>
      <c r="B29" s="372" t="s">
        <v>134</v>
      </c>
      <c r="C29" s="372"/>
      <c r="D29" s="372"/>
      <c r="E29" s="285"/>
      <c r="F29" s="285"/>
      <c r="G29" s="285"/>
      <c r="H29" s="285"/>
      <c r="I29" s="285"/>
    </row>
    <row r="30" spans="1:9" ht="14.3">
      <c r="A30" s="371" t="s">
        <v>1786</v>
      </c>
      <c r="B30" s="389" t="s">
        <v>260</v>
      </c>
      <c r="C30" s="389"/>
      <c r="D30" s="389"/>
      <c r="E30" s="390"/>
      <c r="F30" s="390"/>
      <c r="G30" s="390"/>
      <c r="H30" s="285"/>
      <c r="I30" s="285"/>
    </row>
    <row r="31" spans="1:9" ht="14.3">
      <c r="A31" s="371" t="s">
        <v>1787</v>
      </c>
      <c r="B31" s="372" t="s">
        <v>268</v>
      </c>
      <c r="C31" s="372"/>
      <c r="D31" s="372"/>
      <c r="E31" s="285"/>
      <c r="F31" s="285"/>
      <c r="G31" s="285"/>
      <c r="H31" s="285"/>
      <c r="I31" s="285"/>
    </row>
    <row r="32" spans="1:9" ht="14.3">
      <c r="A32" s="371" t="s">
        <v>1788</v>
      </c>
      <c r="B32" s="372" t="s">
        <v>270</v>
      </c>
      <c r="C32" s="372"/>
      <c r="D32" s="372"/>
      <c r="E32" s="285"/>
      <c r="F32" s="285"/>
      <c r="G32" s="285"/>
      <c r="H32" s="285"/>
      <c r="I32" s="285"/>
    </row>
    <row r="33" spans="1:9" ht="14.3">
      <c r="A33" s="371" t="s">
        <v>1789</v>
      </c>
      <c r="B33" s="372" t="s">
        <v>271</v>
      </c>
      <c r="C33" s="372"/>
      <c r="D33" s="372"/>
      <c r="E33" s="285"/>
      <c r="F33" s="285"/>
      <c r="G33" s="285"/>
      <c r="H33" s="285"/>
      <c r="I33" s="285"/>
    </row>
    <row r="34" spans="1:9" ht="14.3">
      <c r="A34" s="371" t="s">
        <v>1790</v>
      </c>
      <c r="B34" s="372" t="s">
        <v>272</v>
      </c>
      <c r="C34" s="372"/>
      <c r="D34" s="372"/>
      <c r="E34" s="285"/>
      <c r="F34" s="285"/>
      <c r="G34" s="285"/>
      <c r="H34" s="285"/>
      <c r="I34" s="285"/>
    </row>
    <row r="35" spans="1:9" ht="14.3">
      <c r="A35" s="371" t="s">
        <v>1844</v>
      </c>
      <c r="B35" s="372" t="s">
        <v>1842</v>
      </c>
      <c r="C35" s="368"/>
      <c r="D35" s="368"/>
      <c r="E35" s="368"/>
      <c r="F35" s="368"/>
      <c r="G35" s="368"/>
      <c r="H35" s="368"/>
      <c r="I35" s="368"/>
    </row>
  </sheetData>
  <mergeCells count="7">
    <mergeCell ref="B11:I11"/>
    <mergeCell ref="C2:I2"/>
    <mergeCell ref="C3:I3"/>
    <mergeCell ref="B10:I10"/>
    <mergeCell ref="B6:I6"/>
    <mergeCell ref="B7:I7"/>
    <mergeCell ref="B8:I8"/>
  </mergeCells>
  <phoneticPr fontId="1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SheetLayoutView="100" workbookViewId="0">
      <selection activeCell="F15" sqref="F15"/>
    </sheetView>
  </sheetViews>
  <sheetFormatPr defaultColWidth="9.125" defaultRowHeight="13.6"/>
  <cols>
    <col min="1" max="1" width="22.25" style="11" customWidth="1"/>
    <col min="2" max="2" width="7.625" style="11" customWidth="1"/>
    <col min="3" max="3" width="11.375" style="11" customWidth="1"/>
    <col min="4" max="4" width="12.625" style="11" customWidth="1"/>
    <col min="5" max="5" width="10.75" style="11" customWidth="1"/>
    <col min="6" max="6" width="13" style="11" customWidth="1"/>
    <col min="7" max="16384" width="9.125" style="11"/>
  </cols>
  <sheetData>
    <row r="1" spans="1:6">
      <c r="A1" s="216"/>
      <c r="B1" s="217" t="s">
        <v>167</v>
      </c>
      <c r="C1" s="208" t="str">
        <f>Kadar.ode.!C1</f>
        <v>ОПШТА БОЛНИЦА СЕНТА</v>
      </c>
      <c r="D1" s="212"/>
      <c r="E1" s="212"/>
      <c r="F1" s="214"/>
    </row>
    <row r="2" spans="1:6">
      <c r="A2" s="216"/>
      <c r="B2" s="217" t="s">
        <v>168</v>
      </c>
      <c r="C2" s="208" t="str">
        <f>Kadar.ode.!C2</f>
        <v>08923507</v>
      </c>
      <c r="D2" s="212"/>
      <c r="E2" s="212"/>
      <c r="F2" s="214"/>
    </row>
    <row r="3" spans="1:6">
      <c r="A3" s="216"/>
      <c r="B3" s="217"/>
      <c r="C3" s="208"/>
      <c r="D3" s="212"/>
      <c r="E3" s="212"/>
      <c r="F3" s="214"/>
    </row>
    <row r="4" spans="1:6" ht="14.3">
      <c r="A4" s="216"/>
      <c r="B4" s="217" t="s">
        <v>1801</v>
      </c>
      <c r="C4" s="209" t="s">
        <v>208</v>
      </c>
      <c r="D4" s="213"/>
      <c r="E4" s="213"/>
      <c r="F4" s="215"/>
    </row>
    <row r="6" spans="1:6" ht="27.7" customHeight="1">
      <c r="A6" s="814" t="s">
        <v>205</v>
      </c>
      <c r="B6" s="815"/>
      <c r="C6" s="814" t="s">
        <v>206</v>
      </c>
      <c r="D6" s="815"/>
      <c r="E6" s="814" t="s">
        <v>207</v>
      </c>
      <c r="F6" s="815"/>
    </row>
    <row r="7" spans="1:6" s="2" customFormat="1" ht="34.5" customHeight="1">
      <c r="A7" s="132" t="s">
        <v>203</v>
      </c>
      <c r="B7" s="221" t="s">
        <v>204</v>
      </c>
      <c r="C7" s="164" t="s">
        <v>1817</v>
      </c>
      <c r="D7" s="164" t="s">
        <v>1852</v>
      </c>
      <c r="E7" s="164" t="s">
        <v>1817</v>
      </c>
      <c r="F7" s="164" t="s">
        <v>1852</v>
      </c>
    </row>
    <row r="8" spans="1:6" s="2" customFormat="1" ht="14.95" customHeight="1">
      <c r="A8" s="222" t="s">
        <v>2</v>
      </c>
      <c r="B8" s="132">
        <f>+B9+B10+B11+B12</f>
        <v>0</v>
      </c>
      <c r="C8" s="132">
        <f>+C9+C10+C11+C12</f>
        <v>762</v>
      </c>
      <c r="D8" s="132">
        <f>+D9+D10+D11+D12</f>
        <v>762</v>
      </c>
      <c r="E8" s="132">
        <f>+E9+E10+E11+E12</f>
        <v>4015</v>
      </c>
      <c r="F8" s="132">
        <f>+F9+F10+F11+F12</f>
        <v>4015</v>
      </c>
    </row>
    <row r="9" spans="1:6" s="2" customFormat="1">
      <c r="A9" s="304" t="s">
        <v>95</v>
      </c>
      <c r="B9" s="132"/>
      <c r="C9" s="132"/>
      <c r="D9" s="224"/>
      <c r="E9" s="132"/>
      <c r="F9" s="224"/>
    </row>
    <row r="10" spans="1:6" s="2" customFormat="1">
      <c r="A10" s="304" t="s">
        <v>96</v>
      </c>
      <c r="B10" s="132"/>
      <c r="C10" s="132"/>
      <c r="D10" s="224"/>
      <c r="E10" s="132"/>
      <c r="F10" s="224"/>
    </row>
    <row r="11" spans="1:6" s="2" customFormat="1">
      <c r="A11" s="223" t="s">
        <v>97</v>
      </c>
      <c r="B11" s="132"/>
      <c r="C11" s="132">
        <v>762</v>
      </c>
      <c r="D11" s="224">
        <v>762</v>
      </c>
      <c r="E11" s="132">
        <v>4015</v>
      </c>
      <c r="F11" s="463">
        <v>4015</v>
      </c>
    </row>
    <row r="12" spans="1:6" s="2" customFormat="1">
      <c r="A12" s="305" t="s">
        <v>98</v>
      </c>
      <c r="B12" s="132"/>
      <c r="C12" s="132"/>
      <c r="D12" s="224"/>
      <c r="E12" s="132"/>
      <c r="F12" s="224"/>
    </row>
  </sheetData>
  <mergeCells count="3">
    <mergeCell ref="A6:B6"/>
    <mergeCell ref="C6:D6"/>
    <mergeCell ref="E6:F6"/>
  </mergeCells>
  <phoneticPr fontId="12" type="noConversion"/>
  <pageMargins left="0.75" right="0.75" top="1" bottom="1" header="0.5" footer="0.5"/>
  <pageSetup paperSize="9" orientation="landscape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7"/>
  <sheetViews>
    <sheetView view="pageBreakPreview" topLeftCell="A4" zoomScale="140" zoomScaleSheetLayoutView="140" workbookViewId="0">
      <selection activeCell="F9" sqref="F9:F68"/>
    </sheetView>
  </sheetViews>
  <sheetFormatPr defaultColWidth="9.125" defaultRowHeight="12.9"/>
  <cols>
    <col min="1" max="1" width="13.125" style="376" customWidth="1"/>
    <col min="2" max="2" width="20.75" style="376" customWidth="1"/>
    <col min="3" max="8" width="8.75" style="376" customWidth="1"/>
    <col min="9" max="9" width="28.75" style="376" customWidth="1"/>
    <col min="10" max="16384" width="9.125" style="376"/>
  </cols>
  <sheetData>
    <row r="1" spans="1:8">
      <c r="A1" s="386"/>
      <c r="B1" s="387" t="s">
        <v>167</v>
      </c>
      <c r="C1" s="380" t="str">
        <f>Kadar.ode.!C1</f>
        <v>ОПШТА БОЛНИЦА СЕНТА</v>
      </c>
      <c r="D1" s="382"/>
      <c r="E1" s="382"/>
      <c r="F1" s="382"/>
      <c r="G1" s="384"/>
    </row>
    <row r="2" spans="1:8">
      <c r="A2" s="386"/>
      <c r="B2" s="387" t="s">
        <v>168</v>
      </c>
      <c r="C2" s="380" t="str">
        <f>Kadar.ode.!C2</f>
        <v>08923507</v>
      </c>
      <c r="D2" s="382"/>
      <c r="E2" s="382"/>
      <c r="F2" s="382"/>
      <c r="G2" s="384"/>
    </row>
    <row r="3" spans="1:8">
      <c r="A3" s="386"/>
      <c r="B3" s="387"/>
      <c r="C3" s="380"/>
      <c r="D3" s="382"/>
      <c r="E3" s="382"/>
      <c r="F3" s="382"/>
      <c r="G3" s="384"/>
    </row>
    <row r="4" spans="1:8" ht="14.3">
      <c r="A4" s="386"/>
      <c r="B4" s="387" t="s">
        <v>1802</v>
      </c>
      <c r="C4" s="381" t="s">
        <v>1770</v>
      </c>
      <c r="D4" s="383"/>
      <c r="E4" s="383"/>
      <c r="F4" s="383"/>
      <c r="G4" s="385"/>
    </row>
    <row r="5" spans="1:8" ht="14.3">
      <c r="A5" s="386"/>
      <c r="B5" s="387" t="s">
        <v>209</v>
      </c>
      <c r="C5" s="381"/>
      <c r="D5" s="383"/>
      <c r="E5" s="383"/>
      <c r="F5" s="383"/>
      <c r="G5" s="385"/>
    </row>
    <row r="7" spans="1:8" ht="21.75" customHeight="1">
      <c r="A7" s="810" t="s">
        <v>51</v>
      </c>
      <c r="B7" s="810" t="s">
        <v>212</v>
      </c>
      <c r="C7" s="816" t="s">
        <v>1763</v>
      </c>
      <c r="D7" s="817"/>
      <c r="E7" s="816" t="s">
        <v>1762</v>
      </c>
      <c r="F7" s="817"/>
      <c r="G7" s="804" t="s">
        <v>86</v>
      </c>
      <c r="H7" s="804"/>
    </row>
    <row r="8" spans="1:8" ht="32.299999999999997" customHeight="1" thickBot="1">
      <c r="A8" s="811"/>
      <c r="B8" s="811"/>
      <c r="C8" s="388" t="s">
        <v>1817</v>
      </c>
      <c r="D8" s="388" t="s">
        <v>1852</v>
      </c>
      <c r="E8" s="388" t="s">
        <v>1817</v>
      </c>
      <c r="F8" s="388" t="s">
        <v>1852</v>
      </c>
      <c r="G8" s="377" t="s">
        <v>1817</v>
      </c>
      <c r="H8" s="377" t="s">
        <v>1852</v>
      </c>
    </row>
    <row r="9" spans="1:8" ht="11.05" customHeight="1" thickTop="1">
      <c r="A9" s="464"/>
      <c r="B9" s="464" t="s">
        <v>1910</v>
      </c>
      <c r="C9" s="465">
        <v>20973</v>
      </c>
      <c r="D9" s="465">
        <v>20973</v>
      </c>
      <c r="E9" s="487">
        <v>5128</v>
      </c>
      <c r="F9" s="487">
        <v>5128</v>
      </c>
      <c r="G9" s="489">
        <f>C9+E9</f>
        <v>26101</v>
      </c>
      <c r="H9" s="489">
        <f>D9+F9</f>
        <v>26101</v>
      </c>
    </row>
    <row r="10" spans="1:8" ht="11.05" customHeight="1">
      <c r="A10" s="466" t="s">
        <v>1911</v>
      </c>
      <c r="B10" s="467" t="s">
        <v>1912</v>
      </c>
      <c r="C10" s="468">
        <v>11896</v>
      </c>
      <c r="D10" s="468">
        <v>11896</v>
      </c>
      <c r="E10" s="468">
        <v>213</v>
      </c>
      <c r="F10" s="468">
        <v>213</v>
      </c>
      <c r="G10" s="489">
        <f t="shared" ref="G10:G69" si="0">C10+E10</f>
        <v>12109</v>
      </c>
      <c r="H10" s="489">
        <f t="shared" ref="H10:H69" si="1">D10+F10</f>
        <v>12109</v>
      </c>
    </row>
    <row r="11" spans="1:8" ht="11.05" customHeight="1">
      <c r="A11" s="466" t="s">
        <v>1913</v>
      </c>
      <c r="B11" s="467" t="s">
        <v>1914</v>
      </c>
      <c r="C11" s="468">
        <v>2001</v>
      </c>
      <c r="D11" s="468">
        <v>2001</v>
      </c>
      <c r="E11" s="468">
        <v>68</v>
      </c>
      <c r="F11" s="468">
        <v>68</v>
      </c>
      <c r="G11" s="489">
        <f t="shared" si="0"/>
        <v>2069</v>
      </c>
      <c r="H11" s="489">
        <f t="shared" si="1"/>
        <v>2069</v>
      </c>
    </row>
    <row r="12" spans="1:8" ht="11.05" customHeight="1">
      <c r="A12" s="466" t="s">
        <v>1915</v>
      </c>
      <c r="B12" s="467" t="s">
        <v>1916</v>
      </c>
      <c r="C12" s="468">
        <v>54</v>
      </c>
      <c r="D12" s="468">
        <v>54</v>
      </c>
      <c r="E12" s="468">
        <v>223</v>
      </c>
      <c r="F12" s="468">
        <v>223</v>
      </c>
      <c r="G12" s="489">
        <f t="shared" si="0"/>
        <v>277</v>
      </c>
      <c r="H12" s="489">
        <f t="shared" si="1"/>
        <v>277</v>
      </c>
    </row>
    <row r="13" spans="1:8" s="379" customFormat="1" ht="11.05" customHeight="1">
      <c r="A13" s="469" t="s">
        <v>1917</v>
      </c>
      <c r="B13" s="470" t="s">
        <v>1918</v>
      </c>
      <c r="C13" s="468">
        <v>7022</v>
      </c>
      <c r="D13" s="468">
        <v>7022</v>
      </c>
      <c r="E13" s="468">
        <v>4624</v>
      </c>
      <c r="F13" s="468">
        <v>4624</v>
      </c>
      <c r="G13" s="489">
        <f t="shared" si="0"/>
        <v>11646</v>
      </c>
      <c r="H13" s="489">
        <f t="shared" si="1"/>
        <v>11646</v>
      </c>
    </row>
    <row r="14" spans="1:8" s="379" customFormat="1" ht="11.05" customHeight="1">
      <c r="A14" s="471"/>
      <c r="B14" s="464" t="s">
        <v>1903</v>
      </c>
      <c r="C14" s="465">
        <v>2353</v>
      </c>
      <c r="D14" s="465">
        <v>2353</v>
      </c>
      <c r="E14" s="487">
        <v>810</v>
      </c>
      <c r="F14" s="487">
        <v>810</v>
      </c>
      <c r="G14" s="489">
        <f t="shared" si="0"/>
        <v>3163</v>
      </c>
      <c r="H14" s="489">
        <f t="shared" si="1"/>
        <v>3163</v>
      </c>
    </row>
    <row r="15" spans="1:8" ht="11.05" customHeight="1">
      <c r="A15" s="466" t="s">
        <v>1911</v>
      </c>
      <c r="B15" s="467" t="s">
        <v>1912</v>
      </c>
      <c r="C15" s="472">
        <v>880</v>
      </c>
      <c r="D15" s="472">
        <v>880</v>
      </c>
      <c r="E15" s="472">
        <v>21</v>
      </c>
      <c r="F15" s="472">
        <v>21</v>
      </c>
      <c r="G15" s="489">
        <f t="shared" si="0"/>
        <v>901</v>
      </c>
      <c r="H15" s="489">
        <f t="shared" si="1"/>
        <v>901</v>
      </c>
    </row>
    <row r="16" spans="1:8" ht="11.05" customHeight="1">
      <c r="A16" s="466" t="s">
        <v>1913</v>
      </c>
      <c r="B16" s="467" t="s">
        <v>1914</v>
      </c>
      <c r="C16" s="473">
        <v>1094</v>
      </c>
      <c r="D16" s="473">
        <v>1094</v>
      </c>
      <c r="E16" s="468">
        <v>36</v>
      </c>
      <c r="F16" s="468">
        <v>36</v>
      </c>
      <c r="G16" s="489">
        <f t="shared" si="0"/>
        <v>1130</v>
      </c>
      <c r="H16" s="489">
        <f t="shared" si="1"/>
        <v>1130</v>
      </c>
    </row>
    <row r="17" spans="1:8" ht="11.05" customHeight="1">
      <c r="A17" s="470" t="s">
        <v>1917</v>
      </c>
      <c r="B17" s="470" t="s">
        <v>1918</v>
      </c>
      <c r="C17" s="473">
        <v>379</v>
      </c>
      <c r="D17" s="473">
        <v>379</v>
      </c>
      <c r="E17" s="468">
        <v>753</v>
      </c>
      <c r="F17" s="468">
        <v>753</v>
      </c>
      <c r="G17" s="489">
        <f t="shared" si="0"/>
        <v>1132</v>
      </c>
      <c r="H17" s="489">
        <f t="shared" si="1"/>
        <v>1132</v>
      </c>
    </row>
    <row r="18" spans="1:8" ht="11.05" customHeight="1">
      <c r="A18" s="471"/>
      <c r="B18" s="464" t="s">
        <v>1919</v>
      </c>
      <c r="C18" s="465">
        <v>8698</v>
      </c>
      <c r="D18" s="465">
        <v>8698</v>
      </c>
      <c r="E18" s="487">
        <v>106</v>
      </c>
      <c r="F18" s="487">
        <v>106</v>
      </c>
      <c r="G18" s="489">
        <f t="shared" si="0"/>
        <v>8804</v>
      </c>
      <c r="H18" s="489">
        <f t="shared" si="1"/>
        <v>8804</v>
      </c>
    </row>
    <row r="19" spans="1:8" s="379" customFormat="1" ht="11.05" customHeight="1">
      <c r="A19" s="466" t="s">
        <v>1911</v>
      </c>
      <c r="B19" s="467" t="s">
        <v>1912</v>
      </c>
      <c r="C19" s="468">
        <v>6033</v>
      </c>
      <c r="D19" s="468">
        <v>6033</v>
      </c>
      <c r="E19" s="468">
        <v>85</v>
      </c>
      <c r="F19" s="468">
        <v>85</v>
      </c>
      <c r="G19" s="489">
        <f t="shared" si="0"/>
        <v>6118</v>
      </c>
      <c r="H19" s="489">
        <f t="shared" si="1"/>
        <v>6118</v>
      </c>
    </row>
    <row r="20" spans="1:8" s="379" customFormat="1" ht="11.05" customHeight="1">
      <c r="A20" s="466" t="s">
        <v>1913</v>
      </c>
      <c r="B20" s="467" t="s">
        <v>1914</v>
      </c>
      <c r="C20" s="468">
        <v>2406</v>
      </c>
      <c r="D20" s="468">
        <v>2406</v>
      </c>
      <c r="E20" s="468">
        <v>5</v>
      </c>
      <c r="F20" s="468">
        <v>5</v>
      </c>
      <c r="G20" s="489">
        <f t="shared" si="0"/>
        <v>2411</v>
      </c>
      <c r="H20" s="489">
        <f t="shared" si="1"/>
        <v>2411</v>
      </c>
    </row>
    <row r="21" spans="1:8" ht="11.05" customHeight="1">
      <c r="A21" s="466" t="s">
        <v>1915</v>
      </c>
      <c r="B21" s="467" t="s">
        <v>1916</v>
      </c>
      <c r="C21" s="468">
        <v>259</v>
      </c>
      <c r="D21" s="468">
        <v>259</v>
      </c>
      <c r="E21" s="468">
        <v>9</v>
      </c>
      <c r="F21" s="468">
        <v>9</v>
      </c>
      <c r="G21" s="489">
        <f t="shared" si="0"/>
        <v>268</v>
      </c>
      <c r="H21" s="489">
        <f t="shared" si="1"/>
        <v>268</v>
      </c>
    </row>
    <row r="22" spans="1:8" ht="11.05" customHeight="1">
      <c r="A22" s="466" t="s">
        <v>1917</v>
      </c>
      <c r="B22" s="470" t="s">
        <v>1918</v>
      </c>
      <c r="C22" s="468"/>
      <c r="D22" s="468"/>
      <c r="E22" s="468">
        <v>7</v>
      </c>
      <c r="F22" s="468">
        <v>7</v>
      </c>
      <c r="G22" s="489">
        <f t="shared" si="0"/>
        <v>7</v>
      </c>
      <c r="H22" s="489">
        <f t="shared" si="1"/>
        <v>7</v>
      </c>
    </row>
    <row r="23" spans="1:8" ht="11.05" customHeight="1">
      <c r="A23" s="471"/>
      <c r="B23" s="464" t="s">
        <v>1906</v>
      </c>
      <c r="C23" s="474">
        <v>7108</v>
      </c>
      <c r="D23" s="474">
        <v>7108</v>
      </c>
      <c r="E23" s="488">
        <v>4</v>
      </c>
      <c r="F23" s="488">
        <v>4</v>
      </c>
      <c r="G23" s="489">
        <f t="shared" si="0"/>
        <v>7112</v>
      </c>
      <c r="H23" s="489">
        <f t="shared" si="1"/>
        <v>7112</v>
      </c>
    </row>
    <row r="24" spans="1:8" ht="11.05" customHeight="1">
      <c r="A24" s="466" t="s">
        <v>1911</v>
      </c>
      <c r="B24" s="467" t="s">
        <v>1912</v>
      </c>
      <c r="C24" s="475">
        <v>3898</v>
      </c>
      <c r="D24" s="475">
        <v>3898</v>
      </c>
      <c r="E24" s="475">
        <v>2</v>
      </c>
      <c r="F24" s="475">
        <v>2</v>
      </c>
      <c r="G24" s="489">
        <f t="shared" si="0"/>
        <v>3900</v>
      </c>
      <c r="H24" s="489">
        <f t="shared" si="1"/>
        <v>3900</v>
      </c>
    </row>
    <row r="25" spans="1:8" s="379" customFormat="1" ht="11.05" customHeight="1">
      <c r="A25" s="466" t="s">
        <v>1913</v>
      </c>
      <c r="B25" s="467" t="s">
        <v>1914</v>
      </c>
      <c r="C25" s="475">
        <v>3208</v>
      </c>
      <c r="D25" s="475">
        <v>3208</v>
      </c>
      <c r="E25" s="475">
        <v>2</v>
      </c>
      <c r="F25" s="475">
        <v>2</v>
      </c>
      <c r="G25" s="489">
        <f t="shared" si="0"/>
        <v>3210</v>
      </c>
      <c r="H25" s="489">
        <f t="shared" si="1"/>
        <v>3210</v>
      </c>
    </row>
    <row r="26" spans="1:8" s="379" customFormat="1" ht="11.05" customHeight="1">
      <c r="A26" s="466" t="s">
        <v>1915</v>
      </c>
      <c r="B26" s="467" t="s">
        <v>1916</v>
      </c>
      <c r="C26" s="475">
        <v>2</v>
      </c>
      <c r="D26" s="475">
        <v>2</v>
      </c>
      <c r="E26" s="475"/>
      <c r="F26" s="475"/>
      <c r="G26" s="489">
        <f t="shared" si="0"/>
        <v>2</v>
      </c>
      <c r="H26" s="489">
        <f t="shared" si="1"/>
        <v>2</v>
      </c>
    </row>
    <row r="27" spans="1:8" ht="11.05" customHeight="1">
      <c r="A27" s="471"/>
      <c r="B27" s="464" t="s">
        <v>1907</v>
      </c>
      <c r="C27" s="474">
        <v>2781</v>
      </c>
      <c r="D27" s="474">
        <v>2781</v>
      </c>
      <c r="E27" s="488">
        <v>121</v>
      </c>
      <c r="F27" s="488">
        <v>121</v>
      </c>
      <c r="G27" s="489">
        <f t="shared" si="0"/>
        <v>2902</v>
      </c>
      <c r="H27" s="489">
        <f t="shared" si="1"/>
        <v>2902</v>
      </c>
    </row>
    <row r="28" spans="1:8" ht="11.05" customHeight="1">
      <c r="A28" s="466" t="s">
        <v>1911</v>
      </c>
      <c r="B28" s="467" t="s">
        <v>1912</v>
      </c>
      <c r="C28" s="475">
        <v>1611</v>
      </c>
      <c r="D28" s="475">
        <v>1611</v>
      </c>
      <c r="E28" s="475">
        <v>96</v>
      </c>
      <c r="F28" s="475">
        <v>96</v>
      </c>
      <c r="G28" s="489">
        <f t="shared" si="0"/>
        <v>1707</v>
      </c>
      <c r="H28" s="489">
        <f t="shared" si="1"/>
        <v>1707</v>
      </c>
    </row>
    <row r="29" spans="1:8" ht="11.05" customHeight="1">
      <c r="A29" s="466" t="s">
        <v>1913</v>
      </c>
      <c r="B29" s="467" t="s">
        <v>1914</v>
      </c>
      <c r="C29" s="475">
        <v>1119</v>
      </c>
      <c r="D29" s="475">
        <v>1119</v>
      </c>
      <c r="E29" s="475">
        <v>22</v>
      </c>
      <c r="F29" s="475">
        <v>22</v>
      </c>
      <c r="G29" s="489">
        <f t="shared" si="0"/>
        <v>1141</v>
      </c>
      <c r="H29" s="489">
        <f t="shared" si="1"/>
        <v>1141</v>
      </c>
    </row>
    <row r="30" spans="1:8" ht="11.05" customHeight="1">
      <c r="A30" s="466" t="s">
        <v>1915</v>
      </c>
      <c r="B30" s="467" t="s">
        <v>1916</v>
      </c>
      <c r="C30" s="475">
        <v>51</v>
      </c>
      <c r="D30" s="475">
        <v>51</v>
      </c>
      <c r="E30" s="475">
        <v>3</v>
      </c>
      <c r="F30" s="475">
        <v>3</v>
      </c>
      <c r="G30" s="489">
        <f t="shared" si="0"/>
        <v>54</v>
      </c>
      <c r="H30" s="489">
        <f t="shared" si="1"/>
        <v>54</v>
      </c>
    </row>
    <row r="31" spans="1:8" ht="11.05" customHeight="1">
      <c r="A31" s="471"/>
      <c r="B31" s="464" t="s">
        <v>1908</v>
      </c>
      <c r="C31" s="474">
        <v>6192</v>
      </c>
      <c r="D31" s="474">
        <v>6192</v>
      </c>
      <c r="E31" s="488">
        <v>9615</v>
      </c>
      <c r="F31" s="488">
        <v>9615</v>
      </c>
      <c r="G31" s="489">
        <f t="shared" si="0"/>
        <v>15807</v>
      </c>
      <c r="H31" s="489">
        <f t="shared" si="1"/>
        <v>15807</v>
      </c>
    </row>
    <row r="32" spans="1:8" ht="11.05" customHeight="1">
      <c r="A32" s="466" t="s">
        <v>1911</v>
      </c>
      <c r="B32" s="467" t="s">
        <v>1912</v>
      </c>
      <c r="C32" s="475">
        <v>2711</v>
      </c>
      <c r="D32" s="475">
        <v>2711</v>
      </c>
      <c r="E32" s="475">
        <v>2</v>
      </c>
      <c r="F32" s="475">
        <v>2</v>
      </c>
      <c r="G32" s="489">
        <f t="shared" si="0"/>
        <v>2713</v>
      </c>
      <c r="H32" s="489">
        <f t="shared" si="1"/>
        <v>2713</v>
      </c>
    </row>
    <row r="33" spans="1:8" ht="11.05" customHeight="1">
      <c r="A33" s="466" t="s">
        <v>1913</v>
      </c>
      <c r="B33" s="467" t="s">
        <v>1914</v>
      </c>
      <c r="C33" s="475">
        <v>1579</v>
      </c>
      <c r="D33" s="475">
        <v>1579</v>
      </c>
      <c r="E33" s="475"/>
      <c r="F33" s="475"/>
      <c r="G33" s="489">
        <f t="shared" si="0"/>
        <v>1579</v>
      </c>
      <c r="H33" s="489">
        <f t="shared" si="1"/>
        <v>1579</v>
      </c>
    </row>
    <row r="34" spans="1:8" ht="11.05" customHeight="1">
      <c r="A34" s="476" t="s">
        <v>1920</v>
      </c>
      <c r="B34" s="477" t="s">
        <v>1921</v>
      </c>
      <c r="C34" s="475">
        <v>1797</v>
      </c>
      <c r="D34" s="475">
        <v>1797</v>
      </c>
      <c r="E34" s="475">
        <v>1856</v>
      </c>
      <c r="F34" s="475">
        <v>1856</v>
      </c>
      <c r="G34" s="489">
        <f t="shared" si="0"/>
        <v>3653</v>
      </c>
      <c r="H34" s="489">
        <f t="shared" si="1"/>
        <v>3653</v>
      </c>
    </row>
    <row r="35" spans="1:8" ht="11.05" customHeight="1">
      <c r="A35" s="466" t="s">
        <v>1917</v>
      </c>
      <c r="B35" s="470" t="s">
        <v>1918</v>
      </c>
      <c r="C35" s="475">
        <v>104</v>
      </c>
      <c r="D35" s="475">
        <v>104</v>
      </c>
      <c r="E35" s="475">
        <v>3411</v>
      </c>
      <c r="F35" s="475">
        <v>3411</v>
      </c>
      <c r="G35" s="489">
        <f t="shared" si="0"/>
        <v>3515</v>
      </c>
      <c r="H35" s="489">
        <f t="shared" si="1"/>
        <v>3515</v>
      </c>
    </row>
    <row r="36" spans="1:8" ht="11.05" customHeight="1">
      <c r="A36" s="469" t="s">
        <v>1922</v>
      </c>
      <c r="B36" s="478" t="s">
        <v>1923</v>
      </c>
      <c r="C36" s="475"/>
      <c r="D36" s="475"/>
      <c r="E36" s="475">
        <v>2587</v>
      </c>
      <c r="F36" s="475">
        <v>2587</v>
      </c>
      <c r="G36" s="489">
        <f t="shared" si="0"/>
        <v>2587</v>
      </c>
      <c r="H36" s="489">
        <f t="shared" si="1"/>
        <v>2587</v>
      </c>
    </row>
    <row r="37" spans="1:8" ht="11.05" customHeight="1">
      <c r="A37" s="469" t="s">
        <v>1922</v>
      </c>
      <c r="B37" s="478" t="s">
        <v>1923</v>
      </c>
      <c r="C37" s="475">
        <v>1</v>
      </c>
      <c r="D37" s="475">
        <v>1</v>
      </c>
      <c r="E37" s="475">
        <v>1759</v>
      </c>
      <c r="F37" s="475">
        <v>1759</v>
      </c>
      <c r="G37" s="489"/>
      <c r="H37" s="489"/>
    </row>
    <row r="38" spans="1:8" ht="11.05" customHeight="1">
      <c r="A38" s="471"/>
      <c r="B38" s="464" t="s">
        <v>1901</v>
      </c>
      <c r="C38" s="474">
        <v>8160</v>
      </c>
      <c r="D38" s="474">
        <v>8160</v>
      </c>
      <c r="E38" s="488">
        <v>287</v>
      </c>
      <c r="F38" s="488">
        <v>287</v>
      </c>
      <c r="G38" s="489">
        <f t="shared" si="0"/>
        <v>8447</v>
      </c>
      <c r="H38" s="489">
        <f t="shared" si="1"/>
        <v>8447</v>
      </c>
    </row>
    <row r="39" spans="1:8" ht="11.05" customHeight="1">
      <c r="A39" s="466" t="s">
        <v>1911</v>
      </c>
      <c r="B39" s="467" t="s">
        <v>1912</v>
      </c>
      <c r="C39" s="475">
        <v>4333</v>
      </c>
      <c r="D39" s="475">
        <v>4333</v>
      </c>
      <c r="E39" s="475">
        <v>18</v>
      </c>
      <c r="F39" s="475">
        <v>18</v>
      </c>
      <c r="G39" s="489">
        <f t="shared" si="0"/>
        <v>4351</v>
      </c>
      <c r="H39" s="489">
        <f t="shared" si="1"/>
        <v>4351</v>
      </c>
    </row>
    <row r="40" spans="1:8" ht="11.05" customHeight="1">
      <c r="A40" s="466" t="s">
        <v>1913</v>
      </c>
      <c r="B40" s="467" t="s">
        <v>1914</v>
      </c>
      <c r="C40" s="475">
        <v>3474</v>
      </c>
      <c r="D40" s="475">
        <v>3474</v>
      </c>
      <c r="E40" s="475">
        <v>10</v>
      </c>
      <c r="F40" s="475">
        <v>10</v>
      </c>
      <c r="G40" s="489">
        <f t="shared" si="0"/>
        <v>3484</v>
      </c>
      <c r="H40" s="489">
        <f t="shared" si="1"/>
        <v>3484</v>
      </c>
    </row>
    <row r="41" spans="1:8" ht="11.05" customHeight="1">
      <c r="A41" s="466" t="s">
        <v>1917</v>
      </c>
      <c r="B41" s="470" t="s">
        <v>1918</v>
      </c>
      <c r="C41" s="475">
        <v>353</v>
      </c>
      <c r="D41" s="475">
        <v>353</v>
      </c>
      <c r="E41" s="475">
        <v>259</v>
      </c>
      <c r="F41" s="475">
        <v>259</v>
      </c>
      <c r="G41" s="489">
        <f t="shared" si="0"/>
        <v>612</v>
      </c>
      <c r="H41" s="489">
        <f t="shared" si="1"/>
        <v>612</v>
      </c>
    </row>
    <row r="42" spans="1:8" ht="11.05" customHeight="1">
      <c r="A42" s="471"/>
      <c r="B42" s="464" t="s">
        <v>1924</v>
      </c>
      <c r="C42" s="474">
        <v>7784</v>
      </c>
      <c r="D42" s="474">
        <v>7784</v>
      </c>
      <c r="E42" s="488">
        <v>3</v>
      </c>
      <c r="F42" s="488">
        <v>3</v>
      </c>
      <c r="G42" s="489">
        <f t="shared" si="0"/>
        <v>7787</v>
      </c>
      <c r="H42" s="489">
        <f t="shared" si="1"/>
        <v>7787</v>
      </c>
    </row>
    <row r="43" spans="1:8" ht="11.05" customHeight="1">
      <c r="A43" s="466" t="s">
        <v>1911</v>
      </c>
      <c r="B43" s="467" t="s">
        <v>1912</v>
      </c>
      <c r="C43" s="475">
        <v>3662</v>
      </c>
      <c r="D43" s="475">
        <v>3662</v>
      </c>
      <c r="E43" s="475"/>
      <c r="F43" s="475"/>
      <c r="G43" s="489">
        <f t="shared" si="0"/>
        <v>3662</v>
      </c>
      <c r="H43" s="489">
        <f t="shared" si="1"/>
        <v>3662</v>
      </c>
    </row>
    <row r="44" spans="1:8" ht="11.05" customHeight="1">
      <c r="A44" s="466" t="s">
        <v>1913</v>
      </c>
      <c r="B44" s="467" t="s">
        <v>1914</v>
      </c>
      <c r="C44" s="475">
        <v>412</v>
      </c>
      <c r="D44" s="475">
        <v>412</v>
      </c>
      <c r="E44" s="475"/>
      <c r="F44" s="475"/>
      <c r="G44" s="489">
        <f t="shared" si="0"/>
        <v>412</v>
      </c>
      <c r="H44" s="489">
        <f t="shared" si="1"/>
        <v>412</v>
      </c>
    </row>
    <row r="45" spans="1:8" ht="11.05" customHeight="1">
      <c r="A45" s="479" t="s">
        <v>1925</v>
      </c>
      <c r="B45" s="467" t="s">
        <v>1926</v>
      </c>
      <c r="C45" s="475">
        <v>3710</v>
      </c>
      <c r="D45" s="475">
        <v>3710</v>
      </c>
      <c r="E45" s="475">
        <v>3</v>
      </c>
      <c r="F45" s="475">
        <v>3</v>
      </c>
      <c r="G45" s="489">
        <f t="shared" si="0"/>
        <v>3713</v>
      </c>
      <c r="H45" s="489">
        <f t="shared" si="1"/>
        <v>3713</v>
      </c>
    </row>
    <row r="46" spans="1:8" ht="11.05" customHeight="1">
      <c r="A46" s="471"/>
      <c r="B46" s="464" t="s">
        <v>1900</v>
      </c>
      <c r="C46" s="474">
        <v>6677</v>
      </c>
      <c r="D46" s="474">
        <v>6677</v>
      </c>
      <c r="E46" s="488">
        <v>146</v>
      </c>
      <c r="F46" s="488">
        <v>146</v>
      </c>
      <c r="G46" s="489">
        <f t="shared" si="0"/>
        <v>6823</v>
      </c>
      <c r="H46" s="489">
        <f t="shared" si="1"/>
        <v>6823</v>
      </c>
    </row>
    <row r="47" spans="1:8" ht="11.05" customHeight="1">
      <c r="A47" s="466" t="s">
        <v>1911</v>
      </c>
      <c r="B47" s="467" t="s">
        <v>1912</v>
      </c>
      <c r="C47" s="475">
        <v>2905</v>
      </c>
      <c r="D47" s="475">
        <v>2905</v>
      </c>
      <c r="E47" s="475">
        <v>4</v>
      </c>
      <c r="F47" s="475">
        <v>4</v>
      </c>
      <c r="G47" s="489">
        <f t="shared" si="0"/>
        <v>2909</v>
      </c>
      <c r="H47" s="489">
        <f t="shared" si="1"/>
        <v>2909</v>
      </c>
    </row>
    <row r="48" spans="1:8" ht="11.05" customHeight="1">
      <c r="A48" s="466" t="s">
        <v>1913</v>
      </c>
      <c r="B48" s="467" t="s">
        <v>1914</v>
      </c>
      <c r="C48" s="475">
        <v>863</v>
      </c>
      <c r="D48" s="475">
        <v>863</v>
      </c>
      <c r="E48" s="475"/>
      <c r="F48" s="475"/>
      <c r="G48" s="489">
        <f t="shared" si="0"/>
        <v>863</v>
      </c>
      <c r="H48" s="489">
        <f t="shared" si="1"/>
        <v>863</v>
      </c>
    </row>
    <row r="49" spans="1:8" ht="11.05" customHeight="1">
      <c r="A49" s="466" t="s">
        <v>1917</v>
      </c>
      <c r="B49" s="470" t="s">
        <v>1918</v>
      </c>
      <c r="C49" s="475">
        <v>2909</v>
      </c>
      <c r="D49" s="475">
        <v>2909</v>
      </c>
      <c r="E49" s="475">
        <v>142</v>
      </c>
      <c r="F49" s="475">
        <v>142</v>
      </c>
      <c r="G49" s="489">
        <f t="shared" si="0"/>
        <v>3051</v>
      </c>
      <c r="H49" s="489">
        <f t="shared" si="1"/>
        <v>3051</v>
      </c>
    </row>
    <row r="50" spans="1:8" ht="11.05" customHeight="1">
      <c r="A50" s="471"/>
      <c r="B50" s="464" t="s">
        <v>1927</v>
      </c>
      <c r="C50" s="474">
        <v>2635</v>
      </c>
      <c r="D50" s="474">
        <v>2635</v>
      </c>
      <c r="E50" s="488">
        <v>336</v>
      </c>
      <c r="F50" s="488">
        <v>336</v>
      </c>
      <c r="G50" s="489">
        <f t="shared" si="0"/>
        <v>2971</v>
      </c>
      <c r="H50" s="489">
        <f t="shared" si="1"/>
        <v>2971</v>
      </c>
    </row>
    <row r="51" spans="1:8" ht="11.05" customHeight="1">
      <c r="A51" s="466" t="s">
        <v>1911</v>
      </c>
      <c r="B51" s="467" t="s">
        <v>1912</v>
      </c>
      <c r="C51" s="475">
        <v>2344</v>
      </c>
      <c r="D51" s="475">
        <v>2344</v>
      </c>
      <c r="E51" s="475">
        <v>94</v>
      </c>
      <c r="F51" s="475">
        <v>94</v>
      </c>
      <c r="G51" s="489">
        <f t="shared" si="0"/>
        <v>2438</v>
      </c>
      <c r="H51" s="489">
        <f t="shared" si="1"/>
        <v>2438</v>
      </c>
    </row>
    <row r="52" spans="1:8" ht="11.05" customHeight="1">
      <c r="A52" s="466" t="s">
        <v>1913</v>
      </c>
      <c r="B52" s="467" t="s">
        <v>1914</v>
      </c>
      <c r="C52" s="480">
        <v>289</v>
      </c>
      <c r="D52" s="480">
        <v>289</v>
      </c>
      <c r="E52" s="475"/>
      <c r="F52" s="475"/>
      <c r="G52" s="489">
        <f t="shared" si="0"/>
        <v>289</v>
      </c>
      <c r="H52" s="489">
        <f t="shared" si="1"/>
        <v>289</v>
      </c>
    </row>
    <row r="53" spans="1:8" ht="11.05" customHeight="1">
      <c r="A53" s="466" t="s">
        <v>1928</v>
      </c>
      <c r="B53" s="467" t="s">
        <v>1929</v>
      </c>
      <c r="C53" s="481">
        <v>2</v>
      </c>
      <c r="D53" s="481">
        <v>2</v>
      </c>
      <c r="E53" s="475">
        <v>242</v>
      </c>
      <c r="F53" s="475">
        <v>242</v>
      </c>
      <c r="G53" s="489">
        <f t="shared" si="0"/>
        <v>244</v>
      </c>
      <c r="H53" s="489">
        <f t="shared" si="1"/>
        <v>244</v>
      </c>
    </row>
    <row r="54" spans="1:8" ht="11.05" customHeight="1">
      <c r="A54" s="471"/>
      <c r="B54" s="464" t="s">
        <v>1930</v>
      </c>
      <c r="C54" s="474">
        <v>1476</v>
      </c>
      <c r="D54" s="474">
        <v>1476</v>
      </c>
      <c r="E54" s="488">
        <v>145</v>
      </c>
      <c r="F54" s="488">
        <v>145</v>
      </c>
      <c r="G54" s="489">
        <f t="shared" si="0"/>
        <v>1621</v>
      </c>
      <c r="H54" s="489">
        <f t="shared" si="1"/>
        <v>1621</v>
      </c>
    </row>
    <row r="55" spans="1:8" ht="11.05" customHeight="1">
      <c r="A55" s="466" t="s">
        <v>1911</v>
      </c>
      <c r="B55" s="467" t="s">
        <v>1912</v>
      </c>
      <c r="C55" s="475">
        <v>1410</v>
      </c>
      <c r="D55" s="475">
        <v>1410</v>
      </c>
      <c r="E55" s="475"/>
      <c r="F55" s="475"/>
      <c r="G55" s="489">
        <f t="shared" si="0"/>
        <v>1410</v>
      </c>
      <c r="H55" s="489">
        <f t="shared" si="1"/>
        <v>1410</v>
      </c>
    </row>
    <row r="56" spans="1:8" ht="11.05" customHeight="1">
      <c r="A56" s="466" t="s">
        <v>1913</v>
      </c>
      <c r="B56" s="467" t="s">
        <v>1931</v>
      </c>
      <c r="C56" s="475">
        <v>25</v>
      </c>
      <c r="D56" s="475">
        <v>25</v>
      </c>
      <c r="E56" s="475"/>
      <c r="F56" s="475"/>
      <c r="G56" s="489">
        <f t="shared" si="0"/>
        <v>25</v>
      </c>
      <c r="H56" s="489">
        <f t="shared" si="1"/>
        <v>25</v>
      </c>
    </row>
    <row r="57" spans="1:8" ht="11.05" customHeight="1">
      <c r="A57" s="466" t="s">
        <v>1932</v>
      </c>
      <c r="B57" s="467" t="s">
        <v>1933</v>
      </c>
      <c r="C57" s="475">
        <v>30</v>
      </c>
      <c r="D57" s="475">
        <v>30</v>
      </c>
      <c r="E57" s="475"/>
      <c r="F57" s="475"/>
      <c r="G57" s="489">
        <f t="shared" si="0"/>
        <v>30</v>
      </c>
      <c r="H57" s="489">
        <f t="shared" si="1"/>
        <v>30</v>
      </c>
    </row>
    <row r="58" spans="1:8" ht="11.05" customHeight="1">
      <c r="A58" s="466" t="s">
        <v>1917</v>
      </c>
      <c r="B58" s="470" t="s">
        <v>1918</v>
      </c>
      <c r="C58" s="475">
        <v>11</v>
      </c>
      <c r="D58" s="475">
        <v>11</v>
      </c>
      <c r="E58" s="475">
        <v>145</v>
      </c>
      <c r="F58" s="475">
        <v>145</v>
      </c>
      <c r="G58" s="489">
        <f t="shared" si="0"/>
        <v>156</v>
      </c>
      <c r="H58" s="489">
        <f t="shared" si="1"/>
        <v>156</v>
      </c>
    </row>
    <row r="59" spans="1:8" ht="11.05" customHeight="1">
      <c r="A59" s="471"/>
      <c r="B59" s="464" t="s">
        <v>1909</v>
      </c>
      <c r="C59" s="474">
        <v>1864</v>
      </c>
      <c r="D59" s="474">
        <v>1864</v>
      </c>
      <c r="E59" s="488">
        <v>106</v>
      </c>
      <c r="F59" s="488">
        <v>106</v>
      </c>
      <c r="G59" s="489">
        <f t="shared" si="0"/>
        <v>1970</v>
      </c>
      <c r="H59" s="489">
        <f t="shared" si="1"/>
        <v>1970</v>
      </c>
    </row>
    <row r="60" spans="1:8" ht="11.05" customHeight="1">
      <c r="A60" s="466" t="s">
        <v>1911</v>
      </c>
      <c r="B60" s="467" t="s">
        <v>1934</v>
      </c>
      <c r="C60" s="475">
        <v>1748</v>
      </c>
      <c r="D60" s="475">
        <v>1748</v>
      </c>
      <c r="E60" s="475"/>
      <c r="F60" s="475"/>
      <c r="G60" s="489">
        <f t="shared" si="0"/>
        <v>1748</v>
      </c>
      <c r="H60" s="489">
        <f t="shared" si="1"/>
        <v>1748</v>
      </c>
    </row>
    <row r="61" spans="1:8" ht="11.05" customHeight="1">
      <c r="A61" s="466" t="s">
        <v>1913</v>
      </c>
      <c r="B61" s="467" t="s">
        <v>1931</v>
      </c>
      <c r="C61" s="475">
        <v>43</v>
      </c>
      <c r="D61" s="475">
        <v>43</v>
      </c>
      <c r="E61" s="475"/>
      <c r="F61" s="475"/>
      <c r="G61" s="489">
        <f t="shared" si="0"/>
        <v>43</v>
      </c>
      <c r="H61" s="489">
        <f t="shared" si="1"/>
        <v>43</v>
      </c>
    </row>
    <row r="62" spans="1:8" ht="11.05" customHeight="1">
      <c r="A62" s="466" t="s">
        <v>1932</v>
      </c>
      <c r="B62" s="467" t="s">
        <v>1933</v>
      </c>
      <c r="C62" s="475">
        <v>68</v>
      </c>
      <c r="D62" s="475">
        <v>68</v>
      </c>
      <c r="E62" s="475">
        <v>1</v>
      </c>
      <c r="F62" s="475">
        <v>1</v>
      </c>
      <c r="G62" s="489">
        <f t="shared" si="0"/>
        <v>69</v>
      </c>
      <c r="H62" s="489">
        <f t="shared" si="1"/>
        <v>69</v>
      </c>
    </row>
    <row r="63" spans="1:8" ht="11.05" customHeight="1">
      <c r="A63" s="466" t="s">
        <v>1917</v>
      </c>
      <c r="B63" s="470" t="s">
        <v>1918</v>
      </c>
      <c r="C63" s="475">
        <v>5</v>
      </c>
      <c r="D63" s="475">
        <v>5</v>
      </c>
      <c r="E63" s="475">
        <v>105</v>
      </c>
      <c r="F63" s="475">
        <v>105</v>
      </c>
      <c r="G63" s="489">
        <f t="shared" si="0"/>
        <v>110</v>
      </c>
      <c r="H63" s="489">
        <f t="shared" si="1"/>
        <v>110</v>
      </c>
    </row>
    <row r="64" spans="1:8" ht="11.05" customHeight="1">
      <c r="A64" s="471"/>
      <c r="B64" s="464" t="s">
        <v>1935</v>
      </c>
      <c r="C64" s="474">
        <v>2816</v>
      </c>
      <c r="D64" s="474">
        <v>2816</v>
      </c>
      <c r="E64" s="488"/>
      <c r="F64" s="488"/>
      <c r="G64" s="489">
        <f t="shared" si="0"/>
        <v>2816</v>
      </c>
      <c r="H64" s="489">
        <f t="shared" si="1"/>
        <v>2816</v>
      </c>
    </row>
    <row r="65" spans="1:8" ht="11.05" customHeight="1">
      <c r="A65" s="466" t="s">
        <v>1911</v>
      </c>
      <c r="B65" s="467" t="s">
        <v>1934</v>
      </c>
      <c r="C65" s="475">
        <v>1784</v>
      </c>
      <c r="D65" s="475">
        <v>1784</v>
      </c>
      <c r="E65" s="475"/>
      <c r="F65" s="475"/>
      <c r="G65" s="489">
        <f t="shared" si="0"/>
        <v>1784</v>
      </c>
      <c r="H65" s="489">
        <f t="shared" si="1"/>
        <v>1784</v>
      </c>
    </row>
    <row r="66" spans="1:8" ht="11.05" customHeight="1">
      <c r="A66" s="482" t="s">
        <v>1913</v>
      </c>
      <c r="B66" s="467" t="s">
        <v>1931</v>
      </c>
      <c r="C66" s="475">
        <v>1024</v>
      </c>
      <c r="D66" s="475">
        <v>1024</v>
      </c>
      <c r="E66" s="475"/>
      <c r="F66" s="475"/>
      <c r="G66" s="489">
        <f t="shared" si="0"/>
        <v>1024</v>
      </c>
      <c r="H66" s="489">
        <f t="shared" si="1"/>
        <v>1024</v>
      </c>
    </row>
    <row r="67" spans="1:8" ht="11.05" customHeight="1">
      <c r="A67" s="482" t="s">
        <v>1936</v>
      </c>
      <c r="B67" s="483" t="s">
        <v>1937</v>
      </c>
      <c r="C67" s="475">
        <v>4</v>
      </c>
      <c r="D67" s="475">
        <v>4</v>
      </c>
      <c r="E67" s="475"/>
      <c r="F67" s="475"/>
      <c r="G67" s="489">
        <f t="shared" si="0"/>
        <v>4</v>
      </c>
      <c r="H67" s="489">
        <f t="shared" si="1"/>
        <v>4</v>
      </c>
    </row>
    <row r="68" spans="1:8" ht="11.05" customHeight="1">
      <c r="A68" s="482" t="s">
        <v>1938</v>
      </c>
      <c r="B68" s="483" t="s">
        <v>1939</v>
      </c>
      <c r="C68" s="475">
        <v>4</v>
      </c>
      <c r="D68" s="475">
        <v>4</v>
      </c>
      <c r="E68" s="475"/>
      <c r="F68" s="475"/>
      <c r="G68" s="489">
        <f t="shared" si="0"/>
        <v>4</v>
      </c>
      <c r="H68" s="489">
        <f t="shared" si="1"/>
        <v>4</v>
      </c>
    </row>
    <row r="69" spans="1:8" ht="11.05" customHeight="1">
      <c r="A69" s="484" t="s">
        <v>86</v>
      </c>
      <c r="B69" s="485"/>
      <c r="C69" s="486">
        <f>C9+C14+C18+C23+C27+C31+C38+C42+C46+C50+C54+C59+C64</f>
        <v>79517</v>
      </c>
      <c r="D69" s="486">
        <f>D9+D14+D18+D23+D27+D31+D38+D42+D46+D50+D54+D59+D64</f>
        <v>79517</v>
      </c>
      <c r="E69" s="486">
        <f>E9+E14+E18+E23+E27+E31+E38+E42+E46+E50+E54+E59+E64</f>
        <v>16807</v>
      </c>
      <c r="F69" s="486">
        <f>F9+F14+F18+F23+F27+F31+F38+F42+F46+F50+F54+F59+F64</f>
        <v>16807</v>
      </c>
      <c r="G69" s="489">
        <f t="shared" si="0"/>
        <v>96324</v>
      </c>
      <c r="H69" s="489">
        <f t="shared" si="1"/>
        <v>96324</v>
      </c>
    </row>
    <row r="70" spans="1:8" ht="11.05" customHeight="1"/>
    <row r="71" spans="1:8" ht="11.05" customHeight="1"/>
    <row r="72" spans="1:8" ht="11.05" customHeight="1"/>
    <row r="73" spans="1:8" ht="11.05" customHeight="1"/>
    <row r="74" spans="1:8" ht="11.05" customHeight="1"/>
    <row r="75" spans="1:8" ht="11.05" customHeight="1"/>
    <row r="76" spans="1:8" ht="11.05" customHeight="1"/>
    <row r="77" spans="1:8" ht="11.05" customHeight="1"/>
    <row r="78" spans="1:8" ht="11.05" customHeight="1"/>
    <row r="79" spans="1:8" ht="11.05" customHeight="1"/>
    <row r="80" spans="1:8" ht="11.05" customHeight="1"/>
    <row r="81" ht="11.05" customHeight="1"/>
    <row r="82" ht="11.05" customHeight="1"/>
    <row r="83" ht="11.05" customHeight="1"/>
    <row r="84" ht="11.05" customHeight="1"/>
    <row r="85" ht="11.05" customHeight="1"/>
    <row r="86" ht="11.05" customHeight="1"/>
    <row r="87" ht="11.05" customHeight="1"/>
    <row r="88" ht="11.05" customHeight="1"/>
    <row r="89" ht="11.05" customHeight="1"/>
    <row r="90" ht="11.05" customHeight="1"/>
    <row r="91" ht="11.05" customHeight="1"/>
    <row r="92" ht="25" customHeight="1"/>
    <row r="93" ht="25" customHeight="1"/>
    <row r="94" ht="25" customHeight="1"/>
    <row r="95" ht="25" customHeight="1"/>
    <row r="96" ht="25" customHeight="1"/>
    <row r="97" ht="25" customHeight="1"/>
    <row r="98" ht="25" customHeight="1"/>
    <row r="99" ht="25" customHeight="1"/>
    <row r="100" ht="25" customHeight="1"/>
    <row r="101" ht="25" customHeight="1"/>
    <row r="102" ht="25" customHeight="1"/>
    <row r="103" ht="25" customHeight="1"/>
    <row r="104" ht="25" customHeight="1"/>
    <row r="105" ht="25" customHeight="1"/>
    <row r="106" ht="25" customHeight="1"/>
    <row r="107" ht="25" customHeight="1"/>
    <row r="108" ht="25" customHeight="1"/>
    <row r="109" ht="25" customHeight="1"/>
    <row r="110" ht="25" customHeight="1"/>
    <row r="111" ht="25" customHeight="1"/>
    <row r="112" ht="25" customHeight="1"/>
    <row r="113" ht="25" customHeight="1"/>
    <row r="114" ht="25" customHeight="1"/>
    <row r="115" ht="25" customHeight="1"/>
    <row r="116" ht="25" customHeight="1"/>
    <row r="117" ht="25" customHeight="1"/>
    <row r="118" ht="25" customHeight="1"/>
    <row r="119" ht="25" customHeight="1"/>
    <row r="120" ht="25" customHeight="1"/>
    <row r="121" ht="25" customHeight="1"/>
    <row r="122" ht="25" customHeight="1"/>
    <row r="123" ht="25" customHeight="1"/>
    <row r="124" ht="25" customHeight="1"/>
    <row r="125" ht="25" customHeight="1"/>
    <row r="126" ht="25" customHeight="1"/>
    <row r="127" ht="25" customHeight="1"/>
    <row r="128" ht="25" customHeight="1"/>
    <row r="129" ht="25" customHeight="1"/>
    <row r="130" ht="25" customHeight="1"/>
    <row r="131" ht="25" customHeight="1"/>
    <row r="132" ht="25" customHeight="1"/>
    <row r="133" ht="25" customHeight="1"/>
    <row r="134" ht="25" customHeight="1"/>
    <row r="135" ht="25" customHeight="1"/>
    <row r="136" ht="25" customHeight="1"/>
    <row r="137" ht="25" customHeight="1"/>
    <row r="138" ht="25" customHeight="1"/>
    <row r="139" ht="25" customHeight="1"/>
    <row r="140" ht="25" customHeight="1"/>
    <row r="141" ht="25" customHeight="1"/>
    <row r="142" ht="25" customHeight="1"/>
    <row r="143" ht="25" customHeight="1"/>
    <row r="144" ht="25" customHeight="1"/>
    <row r="145" ht="25" customHeight="1"/>
    <row r="146" ht="25" customHeight="1"/>
    <row r="147" ht="25" customHeight="1"/>
    <row r="148" ht="25" customHeight="1"/>
    <row r="149" ht="25" customHeight="1"/>
    <row r="150" ht="25" customHeight="1"/>
    <row r="151" ht="25" customHeight="1"/>
    <row r="152" ht="25" customHeight="1"/>
    <row r="153" ht="25" customHeight="1"/>
    <row r="154" ht="25" customHeight="1"/>
    <row r="155" ht="25" customHeight="1"/>
    <row r="156" ht="25" customHeight="1"/>
    <row r="157" ht="25" customHeight="1"/>
    <row r="158" ht="25" customHeight="1"/>
    <row r="159" ht="25" customHeight="1"/>
    <row r="160" ht="25" customHeight="1"/>
    <row r="161" ht="25" customHeight="1"/>
    <row r="162" ht="25" customHeight="1"/>
    <row r="163" ht="25" customHeight="1"/>
    <row r="164" ht="25" customHeight="1"/>
    <row r="165" ht="25" customHeight="1"/>
    <row r="166" ht="25" customHeight="1"/>
    <row r="167" ht="25" customHeight="1"/>
    <row r="168" ht="25" customHeight="1"/>
    <row r="169" ht="25" customHeight="1"/>
    <row r="170" ht="25" customHeight="1"/>
    <row r="171" ht="25" customHeight="1"/>
    <row r="172" ht="25" customHeight="1"/>
    <row r="173" ht="25" customHeight="1"/>
    <row r="174" ht="25" customHeight="1"/>
    <row r="175" ht="25" customHeight="1"/>
    <row r="176" ht="25" customHeight="1"/>
    <row r="177" ht="25" customHeight="1"/>
  </sheetData>
  <mergeCells count="5">
    <mergeCell ref="A7:A8"/>
    <mergeCell ref="B7:B8"/>
    <mergeCell ref="C7:D7"/>
    <mergeCell ref="E7:F7"/>
    <mergeCell ref="G7:H7"/>
  </mergeCells>
  <pageMargins left="0.74803149606299213" right="0.74803149606299213" top="0" bottom="0" header="0.51181102362204722" footer="0.51181102362204722"/>
  <pageSetup paperSize="9" orientation="portrait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4"/>
  <sheetViews>
    <sheetView topLeftCell="C2" zoomScaleSheetLayoutView="100" workbookViewId="0">
      <selection activeCell="R16" sqref="R16"/>
    </sheetView>
  </sheetViews>
  <sheetFormatPr defaultRowHeight="12.9"/>
  <cols>
    <col min="1" max="1" width="7.125" style="1" customWidth="1"/>
    <col min="2" max="2" width="33.25" style="1" customWidth="1"/>
    <col min="3" max="3" width="11.375" style="1" customWidth="1"/>
    <col min="4" max="4" width="9.75" style="1" customWidth="1"/>
    <col min="5" max="5" width="14.875" style="1" customWidth="1"/>
    <col min="6" max="6" width="10.75" style="1" customWidth="1"/>
    <col min="7" max="7" width="9.625" style="1" customWidth="1"/>
    <col min="8" max="8" width="10.625" style="1" customWidth="1"/>
    <col min="9" max="10" width="9.875" style="1" customWidth="1"/>
    <col min="11" max="11" width="10.125" style="1" customWidth="1"/>
    <col min="12" max="12" width="9.375" style="1" customWidth="1"/>
    <col min="13" max="13" width="10.25" style="1" customWidth="1"/>
    <col min="14" max="16" width="9.875" style="1" customWidth="1"/>
    <col min="17" max="17" width="9.25" style="1" customWidth="1"/>
    <col min="257" max="257" width="7.125" customWidth="1"/>
    <col min="258" max="258" width="7" customWidth="1"/>
    <col min="259" max="259" width="26.625" customWidth="1"/>
    <col min="260" max="260" width="9.75" customWidth="1"/>
    <col min="261" max="261" width="14.875" customWidth="1"/>
    <col min="262" max="262" width="10.75" customWidth="1"/>
    <col min="263" max="263" width="9.625" customWidth="1"/>
    <col min="264" max="264" width="10.625" customWidth="1"/>
    <col min="265" max="266" width="9.875" customWidth="1"/>
    <col min="267" max="267" width="10.125" customWidth="1"/>
    <col min="268" max="268" width="9.375" customWidth="1"/>
    <col min="269" max="269" width="10.25" customWidth="1"/>
    <col min="270" max="272" width="9.875" customWidth="1"/>
    <col min="273" max="273" width="9.25" customWidth="1"/>
    <col min="513" max="513" width="7.125" customWidth="1"/>
    <col min="514" max="514" width="7" customWidth="1"/>
    <col min="515" max="515" width="26.625" customWidth="1"/>
    <col min="516" max="516" width="9.75" customWidth="1"/>
    <col min="517" max="517" width="14.875" customWidth="1"/>
    <col min="518" max="518" width="10.75" customWidth="1"/>
    <col min="519" max="519" width="9.625" customWidth="1"/>
    <col min="520" max="520" width="10.625" customWidth="1"/>
    <col min="521" max="522" width="9.875" customWidth="1"/>
    <col min="523" max="523" width="10.125" customWidth="1"/>
    <col min="524" max="524" width="9.375" customWidth="1"/>
    <col min="525" max="525" width="10.25" customWidth="1"/>
    <col min="526" max="528" width="9.875" customWidth="1"/>
    <col min="529" max="529" width="9.25" customWidth="1"/>
    <col min="769" max="769" width="7.125" customWidth="1"/>
    <col min="770" max="770" width="7" customWidth="1"/>
    <col min="771" max="771" width="26.625" customWidth="1"/>
    <col min="772" max="772" width="9.75" customWidth="1"/>
    <col min="773" max="773" width="14.875" customWidth="1"/>
    <col min="774" max="774" width="10.75" customWidth="1"/>
    <col min="775" max="775" width="9.625" customWidth="1"/>
    <col min="776" max="776" width="10.625" customWidth="1"/>
    <col min="777" max="778" width="9.875" customWidth="1"/>
    <col min="779" max="779" width="10.125" customWidth="1"/>
    <col min="780" max="780" width="9.375" customWidth="1"/>
    <col min="781" max="781" width="10.25" customWidth="1"/>
    <col min="782" max="784" width="9.875" customWidth="1"/>
    <col min="785" max="785" width="9.25" customWidth="1"/>
    <col min="1025" max="1025" width="7.125" customWidth="1"/>
    <col min="1026" max="1026" width="7" customWidth="1"/>
    <col min="1027" max="1027" width="26.625" customWidth="1"/>
    <col min="1028" max="1028" width="9.75" customWidth="1"/>
    <col min="1029" max="1029" width="14.875" customWidth="1"/>
    <col min="1030" max="1030" width="10.75" customWidth="1"/>
    <col min="1031" max="1031" width="9.625" customWidth="1"/>
    <col min="1032" max="1032" width="10.625" customWidth="1"/>
    <col min="1033" max="1034" width="9.875" customWidth="1"/>
    <col min="1035" max="1035" width="10.125" customWidth="1"/>
    <col min="1036" max="1036" width="9.375" customWidth="1"/>
    <col min="1037" max="1037" width="10.25" customWidth="1"/>
    <col min="1038" max="1040" width="9.875" customWidth="1"/>
    <col min="1041" max="1041" width="9.25" customWidth="1"/>
    <col min="1281" max="1281" width="7.125" customWidth="1"/>
    <col min="1282" max="1282" width="7" customWidth="1"/>
    <col min="1283" max="1283" width="26.625" customWidth="1"/>
    <col min="1284" max="1284" width="9.75" customWidth="1"/>
    <col min="1285" max="1285" width="14.875" customWidth="1"/>
    <col min="1286" max="1286" width="10.75" customWidth="1"/>
    <col min="1287" max="1287" width="9.625" customWidth="1"/>
    <col min="1288" max="1288" width="10.625" customWidth="1"/>
    <col min="1289" max="1290" width="9.875" customWidth="1"/>
    <col min="1291" max="1291" width="10.125" customWidth="1"/>
    <col min="1292" max="1292" width="9.375" customWidth="1"/>
    <col min="1293" max="1293" width="10.25" customWidth="1"/>
    <col min="1294" max="1296" width="9.875" customWidth="1"/>
    <col min="1297" max="1297" width="9.25" customWidth="1"/>
    <col min="1537" max="1537" width="7.125" customWidth="1"/>
    <col min="1538" max="1538" width="7" customWidth="1"/>
    <col min="1539" max="1539" width="26.625" customWidth="1"/>
    <col min="1540" max="1540" width="9.75" customWidth="1"/>
    <col min="1541" max="1541" width="14.875" customWidth="1"/>
    <col min="1542" max="1542" width="10.75" customWidth="1"/>
    <col min="1543" max="1543" width="9.625" customWidth="1"/>
    <col min="1544" max="1544" width="10.625" customWidth="1"/>
    <col min="1545" max="1546" width="9.875" customWidth="1"/>
    <col min="1547" max="1547" width="10.125" customWidth="1"/>
    <col min="1548" max="1548" width="9.375" customWidth="1"/>
    <col min="1549" max="1549" width="10.25" customWidth="1"/>
    <col min="1550" max="1552" width="9.875" customWidth="1"/>
    <col min="1553" max="1553" width="9.25" customWidth="1"/>
    <col min="1793" max="1793" width="7.125" customWidth="1"/>
    <col min="1794" max="1794" width="7" customWidth="1"/>
    <col min="1795" max="1795" width="26.625" customWidth="1"/>
    <col min="1796" max="1796" width="9.75" customWidth="1"/>
    <col min="1797" max="1797" width="14.875" customWidth="1"/>
    <col min="1798" max="1798" width="10.75" customWidth="1"/>
    <col min="1799" max="1799" width="9.625" customWidth="1"/>
    <col min="1800" max="1800" width="10.625" customWidth="1"/>
    <col min="1801" max="1802" width="9.875" customWidth="1"/>
    <col min="1803" max="1803" width="10.125" customWidth="1"/>
    <col min="1804" max="1804" width="9.375" customWidth="1"/>
    <col min="1805" max="1805" width="10.25" customWidth="1"/>
    <col min="1806" max="1808" width="9.875" customWidth="1"/>
    <col min="1809" max="1809" width="9.25" customWidth="1"/>
    <col min="2049" max="2049" width="7.125" customWidth="1"/>
    <col min="2050" max="2050" width="7" customWidth="1"/>
    <col min="2051" max="2051" width="26.625" customWidth="1"/>
    <col min="2052" max="2052" width="9.75" customWidth="1"/>
    <col min="2053" max="2053" width="14.875" customWidth="1"/>
    <col min="2054" max="2054" width="10.75" customWidth="1"/>
    <col min="2055" max="2055" width="9.625" customWidth="1"/>
    <col min="2056" max="2056" width="10.625" customWidth="1"/>
    <col min="2057" max="2058" width="9.875" customWidth="1"/>
    <col min="2059" max="2059" width="10.125" customWidth="1"/>
    <col min="2060" max="2060" width="9.375" customWidth="1"/>
    <col min="2061" max="2061" width="10.25" customWidth="1"/>
    <col min="2062" max="2064" width="9.875" customWidth="1"/>
    <col min="2065" max="2065" width="9.25" customWidth="1"/>
    <col min="2305" max="2305" width="7.125" customWidth="1"/>
    <col min="2306" max="2306" width="7" customWidth="1"/>
    <col min="2307" max="2307" width="26.625" customWidth="1"/>
    <col min="2308" max="2308" width="9.75" customWidth="1"/>
    <col min="2309" max="2309" width="14.875" customWidth="1"/>
    <col min="2310" max="2310" width="10.75" customWidth="1"/>
    <col min="2311" max="2311" width="9.625" customWidth="1"/>
    <col min="2312" max="2312" width="10.625" customWidth="1"/>
    <col min="2313" max="2314" width="9.875" customWidth="1"/>
    <col min="2315" max="2315" width="10.125" customWidth="1"/>
    <col min="2316" max="2316" width="9.375" customWidth="1"/>
    <col min="2317" max="2317" width="10.25" customWidth="1"/>
    <col min="2318" max="2320" width="9.875" customWidth="1"/>
    <col min="2321" max="2321" width="9.25" customWidth="1"/>
    <col min="2561" max="2561" width="7.125" customWidth="1"/>
    <col min="2562" max="2562" width="7" customWidth="1"/>
    <col min="2563" max="2563" width="26.625" customWidth="1"/>
    <col min="2564" max="2564" width="9.75" customWidth="1"/>
    <col min="2565" max="2565" width="14.875" customWidth="1"/>
    <col min="2566" max="2566" width="10.75" customWidth="1"/>
    <col min="2567" max="2567" width="9.625" customWidth="1"/>
    <col min="2568" max="2568" width="10.625" customWidth="1"/>
    <col min="2569" max="2570" width="9.875" customWidth="1"/>
    <col min="2571" max="2571" width="10.125" customWidth="1"/>
    <col min="2572" max="2572" width="9.375" customWidth="1"/>
    <col min="2573" max="2573" width="10.25" customWidth="1"/>
    <col min="2574" max="2576" width="9.875" customWidth="1"/>
    <col min="2577" max="2577" width="9.25" customWidth="1"/>
    <col min="2817" max="2817" width="7.125" customWidth="1"/>
    <col min="2818" max="2818" width="7" customWidth="1"/>
    <col min="2819" max="2819" width="26.625" customWidth="1"/>
    <col min="2820" max="2820" width="9.75" customWidth="1"/>
    <col min="2821" max="2821" width="14.875" customWidth="1"/>
    <col min="2822" max="2822" width="10.75" customWidth="1"/>
    <col min="2823" max="2823" width="9.625" customWidth="1"/>
    <col min="2824" max="2824" width="10.625" customWidth="1"/>
    <col min="2825" max="2826" width="9.875" customWidth="1"/>
    <col min="2827" max="2827" width="10.125" customWidth="1"/>
    <col min="2828" max="2828" width="9.375" customWidth="1"/>
    <col min="2829" max="2829" width="10.25" customWidth="1"/>
    <col min="2830" max="2832" width="9.875" customWidth="1"/>
    <col min="2833" max="2833" width="9.25" customWidth="1"/>
    <col min="3073" max="3073" width="7.125" customWidth="1"/>
    <col min="3074" max="3074" width="7" customWidth="1"/>
    <col min="3075" max="3075" width="26.625" customWidth="1"/>
    <col min="3076" max="3076" width="9.75" customWidth="1"/>
    <col min="3077" max="3077" width="14.875" customWidth="1"/>
    <col min="3078" max="3078" width="10.75" customWidth="1"/>
    <col min="3079" max="3079" width="9.625" customWidth="1"/>
    <col min="3080" max="3080" width="10.625" customWidth="1"/>
    <col min="3081" max="3082" width="9.875" customWidth="1"/>
    <col min="3083" max="3083" width="10.125" customWidth="1"/>
    <col min="3084" max="3084" width="9.375" customWidth="1"/>
    <col min="3085" max="3085" width="10.25" customWidth="1"/>
    <col min="3086" max="3088" width="9.875" customWidth="1"/>
    <col min="3089" max="3089" width="9.25" customWidth="1"/>
    <col min="3329" max="3329" width="7.125" customWidth="1"/>
    <col min="3330" max="3330" width="7" customWidth="1"/>
    <col min="3331" max="3331" width="26.625" customWidth="1"/>
    <col min="3332" max="3332" width="9.75" customWidth="1"/>
    <col min="3333" max="3333" width="14.875" customWidth="1"/>
    <col min="3334" max="3334" width="10.75" customWidth="1"/>
    <col min="3335" max="3335" width="9.625" customWidth="1"/>
    <col min="3336" max="3336" width="10.625" customWidth="1"/>
    <col min="3337" max="3338" width="9.875" customWidth="1"/>
    <col min="3339" max="3339" width="10.125" customWidth="1"/>
    <col min="3340" max="3340" width="9.375" customWidth="1"/>
    <col min="3341" max="3341" width="10.25" customWidth="1"/>
    <col min="3342" max="3344" width="9.875" customWidth="1"/>
    <col min="3345" max="3345" width="9.25" customWidth="1"/>
    <col min="3585" max="3585" width="7.125" customWidth="1"/>
    <col min="3586" max="3586" width="7" customWidth="1"/>
    <col min="3587" max="3587" width="26.625" customWidth="1"/>
    <col min="3588" max="3588" width="9.75" customWidth="1"/>
    <col min="3589" max="3589" width="14.875" customWidth="1"/>
    <col min="3590" max="3590" width="10.75" customWidth="1"/>
    <col min="3591" max="3591" width="9.625" customWidth="1"/>
    <col min="3592" max="3592" width="10.625" customWidth="1"/>
    <col min="3593" max="3594" width="9.875" customWidth="1"/>
    <col min="3595" max="3595" width="10.125" customWidth="1"/>
    <col min="3596" max="3596" width="9.375" customWidth="1"/>
    <col min="3597" max="3597" width="10.25" customWidth="1"/>
    <col min="3598" max="3600" width="9.875" customWidth="1"/>
    <col min="3601" max="3601" width="9.25" customWidth="1"/>
    <col min="3841" max="3841" width="7.125" customWidth="1"/>
    <col min="3842" max="3842" width="7" customWidth="1"/>
    <col min="3843" max="3843" width="26.625" customWidth="1"/>
    <col min="3844" max="3844" width="9.75" customWidth="1"/>
    <col min="3845" max="3845" width="14.875" customWidth="1"/>
    <col min="3846" max="3846" width="10.75" customWidth="1"/>
    <col min="3847" max="3847" width="9.625" customWidth="1"/>
    <col min="3848" max="3848" width="10.625" customWidth="1"/>
    <col min="3849" max="3850" width="9.875" customWidth="1"/>
    <col min="3851" max="3851" width="10.125" customWidth="1"/>
    <col min="3852" max="3852" width="9.375" customWidth="1"/>
    <col min="3853" max="3853" width="10.25" customWidth="1"/>
    <col min="3854" max="3856" width="9.875" customWidth="1"/>
    <col min="3857" max="3857" width="9.25" customWidth="1"/>
    <col min="4097" max="4097" width="7.125" customWidth="1"/>
    <col min="4098" max="4098" width="7" customWidth="1"/>
    <col min="4099" max="4099" width="26.625" customWidth="1"/>
    <col min="4100" max="4100" width="9.75" customWidth="1"/>
    <col min="4101" max="4101" width="14.875" customWidth="1"/>
    <col min="4102" max="4102" width="10.75" customWidth="1"/>
    <col min="4103" max="4103" width="9.625" customWidth="1"/>
    <col min="4104" max="4104" width="10.625" customWidth="1"/>
    <col min="4105" max="4106" width="9.875" customWidth="1"/>
    <col min="4107" max="4107" width="10.125" customWidth="1"/>
    <col min="4108" max="4108" width="9.375" customWidth="1"/>
    <col min="4109" max="4109" width="10.25" customWidth="1"/>
    <col min="4110" max="4112" width="9.875" customWidth="1"/>
    <col min="4113" max="4113" width="9.25" customWidth="1"/>
    <col min="4353" max="4353" width="7.125" customWidth="1"/>
    <col min="4354" max="4354" width="7" customWidth="1"/>
    <col min="4355" max="4355" width="26.625" customWidth="1"/>
    <col min="4356" max="4356" width="9.75" customWidth="1"/>
    <col min="4357" max="4357" width="14.875" customWidth="1"/>
    <col min="4358" max="4358" width="10.75" customWidth="1"/>
    <col min="4359" max="4359" width="9.625" customWidth="1"/>
    <col min="4360" max="4360" width="10.625" customWidth="1"/>
    <col min="4361" max="4362" width="9.875" customWidth="1"/>
    <col min="4363" max="4363" width="10.125" customWidth="1"/>
    <col min="4364" max="4364" width="9.375" customWidth="1"/>
    <col min="4365" max="4365" width="10.25" customWidth="1"/>
    <col min="4366" max="4368" width="9.875" customWidth="1"/>
    <col min="4369" max="4369" width="9.25" customWidth="1"/>
    <col min="4609" max="4609" width="7.125" customWidth="1"/>
    <col min="4610" max="4610" width="7" customWidth="1"/>
    <col min="4611" max="4611" width="26.625" customWidth="1"/>
    <col min="4612" max="4612" width="9.75" customWidth="1"/>
    <col min="4613" max="4613" width="14.875" customWidth="1"/>
    <col min="4614" max="4614" width="10.75" customWidth="1"/>
    <col min="4615" max="4615" width="9.625" customWidth="1"/>
    <col min="4616" max="4616" width="10.625" customWidth="1"/>
    <col min="4617" max="4618" width="9.875" customWidth="1"/>
    <col min="4619" max="4619" width="10.125" customWidth="1"/>
    <col min="4620" max="4620" width="9.375" customWidth="1"/>
    <col min="4621" max="4621" width="10.25" customWidth="1"/>
    <col min="4622" max="4624" width="9.875" customWidth="1"/>
    <col min="4625" max="4625" width="9.25" customWidth="1"/>
    <col min="4865" max="4865" width="7.125" customWidth="1"/>
    <col min="4866" max="4866" width="7" customWidth="1"/>
    <col min="4867" max="4867" width="26.625" customWidth="1"/>
    <col min="4868" max="4868" width="9.75" customWidth="1"/>
    <col min="4869" max="4869" width="14.875" customWidth="1"/>
    <col min="4870" max="4870" width="10.75" customWidth="1"/>
    <col min="4871" max="4871" width="9.625" customWidth="1"/>
    <col min="4872" max="4872" width="10.625" customWidth="1"/>
    <col min="4873" max="4874" width="9.875" customWidth="1"/>
    <col min="4875" max="4875" width="10.125" customWidth="1"/>
    <col min="4876" max="4876" width="9.375" customWidth="1"/>
    <col min="4877" max="4877" width="10.25" customWidth="1"/>
    <col min="4878" max="4880" width="9.875" customWidth="1"/>
    <col min="4881" max="4881" width="9.25" customWidth="1"/>
    <col min="5121" max="5121" width="7.125" customWidth="1"/>
    <col min="5122" max="5122" width="7" customWidth="1"/>
    <col min="5123" max="5123" width="26.625" customWidth="1"/>
    <col min="5124" max="5124" width="9.75" customWidth="1"/>
    <col min="5125" max="5125" width="14.875" customWidth="1"/>
    <col min="5126" max="5126" width="10.75" customWidth="1"/>
    <col min="5127" max="5127" width="9.625" customWidth="1"/>
    <col min="5128" max="5128" width="10.625" customWidth="1"/>
    <col min="5129" max="5130" width="9.875" customWidth="1"/>
    <col min="5131" max="5131" width="10.125" customWidth="1"/>
    <col min="5132" max="5132" width="9.375" customWidth="1"/>
    <col min="5133" max="5133" width="10.25" customWidth="1"/>
    <col min="5134" max="5136" width="9.875" customWidth="1"/>
    <col min="5137" max="5137" width="9.25" customWidth="1"/>
    <col min="5377" max="5377" width="7.125" customWidth="1"/>
    <col min="5378" max="5378" width="7" customWidth="1"/>
    <col min="5379" max="5379" width="26.625" customWidth="1"/>
    <col min="5380" max="5380" width="9.75" customWidth="1"/>
    <col min="5381" max="5381" width="14.875" customWidth="1"/>
    <col min="5382" max="5382" width="10.75" customWidth="1"/>
    <col min="5383" max="5383" width="9.625" customWidth="1"/>
    <col min="5384" max="5384" width="10.625" customWidth="1"/>
    <col min="5385" max="5386" width="9.875" customWidth="1"/>
    <col min="5387" max="5387" width="10.125" customWidth="1"/>
    <col min="5388" max="5388" width="9.375" customWidth="1"/>
    <col min="5389" max="5389" width="10.25" customWidth="1"/>
    <col min="5390" max="5392" width="9.875" customWidth="1"/>
    <col min="5393" max="5393" width="9.25" customWidth="1"/>
    <col min="5633" max="5633" width="7.125" customWidth="1"/>
    <col min="5634" max="5634" width="7" customWidth="1"/>
    <col min="5635" max="5635" width="26.625" customWidth="1"/>
    <col min="5636" max="5636" width="9.75" customWidth="1"/>
    <col min="5637" max="5637" width="14.875" customWidth="1"/>
    <col min="5638" max="5638" width="10.75" customWidth="1"/>
    <col min="5639" max="5639" width="9.625" customWidth="1"/>
    <col min="5640" max="5640" width="10.625" customWidth="1"/>
    <col min="5641" max="5642" width="9.875" customWidth="1"/>
    <col min="5643" max="5643" width="10.125" customWidth="1"/>
    <col min="5644" max="5644" width="9.375" customWidth="1"/>
    <col min="5645" max="5645" width="10.25" customWidth="1"/>
    <col min="5646" max="5648" width="9.875" customWidth="1"/>
    <col min="5649" max="5649" width="9.25" customWidth="1"/>
    <col min="5889" max="5889" width="7.125" customWidth="1"/>
    <col min="5890" max="5890" width="7" customWidth="1"/>
    <col min="5891" max="5891" width="26.625" customWidth="1"/>
    <col min="5892" max="5892" width="9.75" customWidth="1"/>
    <col min="5893" max="5893" width="14.875" customWidth="1"/>
    <col min="5894" max="5894" width="10.75" customWidth="1"/>
    <col min="5895" max="5895" width="9.625" customWidth="1"/>
    <col min="5896" max="5896" width="10.625" customWidth="1"/>
    <col min="5897" max="5898" width="9.875" customWidth="1"/>
    <col min="5899" max="5899" width="10.125" customWidth="1"/>
    <col min="5900" max="5900" width="9.375" customWidth="1"/>
    <col min="5901" max="5901" width="10.25" customWidth="1"/>
    <col min="5902" max="5904" width="9.875" customWidth="1"/>
    <col min="5905" max="5905" width="9.25" customWidth="1"/>
    <col min="6145" max="6145" width="7.125" customWidth="1"/>
    <col min="6146" max="6146" width="7" customWidth="1"/>
    <col min="6147" max="6147" width="26.625" customWidth="1"/>
    <col min="6148" max="6148" width="9.75" customWidth="1"/>
    <col min="6149" max="6149" width="14.875" customWidth="1"/>
    <col min="6150" max="6150" width="10.75" customWidth="1"/>
    <col min="6151" max="6151" width="9.625" customWidth="1"/>
    <col min="6152" max="6152" width="10.625" customWidth="1"/>
    <col min="6153" max="6154" width="9.875" customWidth="1"/>
    <col min="6155" max="6155" width="10.125" customWidth="1"/>
    <col min="6156" max="6156" width="9.375" customWidth="1"/>
    <col min="6157" max="6157" width="10.25" customWidth="1"/>
    <col min="6158" max="6160" width="9.875" customWidth="1"/>
    <col min="6161" max="6161" width="9.25" customWidth="1"/>
    <col min="6401" max="6401" width="7.125" customWidth="1"/>
    <col min="6402" max="6402" width="7" customWidth="1"/>
    <col min="6403" max="6403" width="26.625" customWidth="1"/>
    <col min="6404" max="6404" width="9.75" customWidth="1"/>
    <col min="6405" max="6405" width="14.875" customWidth="1"/>
    <col min="6406" max="6406" width="10.75" customWidth="1"/>
    <col min="6407" max="6407" width="9.625" customWidth="1"/>
    <col min="6408" max="6408" width="10.625" customWidth="1"/>
    <col min="6409" max="6410" width="9.875" customWidth="1"/>
    <col min="6411" max="6411" width="10.125" customWidth="1"/>
    <col min="6412" max="6412" width="9.375" customWidth="1"/>
    <col min="6413" max="6413" width="10.25" customWidth="1"/>
    <col min="6414" max="6416" width="9.875" customWidth="1"/>
    <col min="6417" max="6417" width="9.25" customWidth="1"/>
    <col min="6657" max="6657" width="7.125" customWidth="1"/>
    <col min="6658" max="6658" width="7" customWidth="1"/>
    <col min="6659" max="6659" width="26.625" customWidth="1"/>
    <col min="6660" max="6660" width="9.75" customWidth="1"/>
    <col min="6661" max="6661" width="14.875" customWidth="1"/>
    <col min="6662" max="6662" width="10.75" customWidth="1"/>
    <col min="6663" max="6663" width="9.625" customWidth="1"/>
    <col min="6664" max="6664" width="10.625" customWidth="1"/>
    <col min="6665" max="6666" width="9.875" customWidth="1"/>
    <col min="6667" max="6667" width="10.125" customWidth="1"/>
    <col min="6668" max="6668" width="9.375" customWidth="1"/>
    <col min="6669" max="6669" width="10.25" customWidth="1"/>
    <col min="6670" max="6672" width="9.875" customWidth="1"/>
    <col min="6673" max="6673" width="9.25" customWidth="1"/>
    <col min="6913" max="6913" width="7.125" customWidth="1"/>
    <col min="6914" max="6914" width="7" customWidth="1"/>
    <col min="6915" max="6915" width="26.625" customWidth="1"/>
    <col min="6916" max="6916" width="9.75" customWidth="1"/>
    <col min="6917" max="6917" width="14.875" customWidth="1"/>
    <col min="6918" max="6918" width="10.75" customWidth="1"/>
    <col min="6919" max="6919" width="9.625" customWidth="1"/>
    <col min="6920" max="6920" width="10.625" customWidth="1"/>
    <col min="6921" max="6922" width="9.875" customWidth="1"/>
    <col min="6923" max="6923" width="10.125" customWidth="1"/>
    <col min="6924" max="6924" width="9.375" customWidth="1"/>
    <col min="6925" max="6925" width="10.25" customWidth="1"/>
    <col min="6926" max="6928" width="9.875" customWidth="1"/>
    <col min="6929" max="6929" width="9.25" customWidth="1"/>
    <col min="7169" max="7169" width="7.125" customWidth="1"/>
    <col min="7170" max="7170" width="7" customWidth="1"/>
    <col min="7171" max="7171" width="26.625" customWidth="1"/>
    <col min="7172" max="7172" width="9.75" customWidth="1"/>
    <col min="7173" max="7173" width="14.875" customWidth="1"/>
    <col min="7174" max="7174" width="10.75" customWidth="1"/>
    <col min="7175" max="7175" width="9.625" customWidth="1"/>
    <col min="7176" max="7176" width="10.625" customWidth="1"/>
    <col min="7177" max="7178" width="9.875" customWidth="1"/>
    <col min="7179" max="7179" width="10.125" customWidth="1"/>
    <col min="7180" max="7180" width="9.375" customWidth="1"/>
    <col min="7181" max="7181" width="10.25" customWidth="1"/>
    <col min="7182" max="7184" width="9.875" customWidth="1"/>
    <col min="7185" max="7185" width="9.25" customWidth="1"/>
    <col min="7425" max="7425" width="7.125" customWidth="1"/>
    <col min="7426" max="7426" width="7" customWidth="1"/>
    <col min="7427" max="7427" width="26.625" customWidth="1"/>
    <col min="7428" max="7428" width="9.75" customWidth="1"/>
    <col min="7429" max="7429" width="14.875" customWidth="1"/>
    <col min="7430" max="7430" width="10.75" customWidth="1"/>
    <col min="7431" max="7431" width="9.625" customWidth="1"/>
    <col min="7432" max="7432" width="10.625" customWidth="1"/>
    <col min="7433" max="7434" width="9.875" customWidth="1"/>
    <col min="7435" max="7435" width="10.125" customWidth="1"/>
    <col min="7436" max="7436" width="9.375" customWidth="1"/>
    <col min="7437" max="7437" width="10.25" customWidth="1"/>
    <col min="7438" max="7440" width="9.875" customWidth="1"/>
    <col min="7441" max="7441" width="9.25" customWidth="1"/>
    <col min="7681" max="7681" width="7.125" customWidth="1"/>
    <col min="7682" max="7682" width="7" customWidth="1"/>
    <col min="7683" max="7683" width="26.625" customWidth="1"/>
    <col min="7684" max="7684" width="9.75" customWidth="1"/>
    <col min="7685" max="7685" width="14.875" customWidth="1"/>
    <col min="7686" max="7686" width="10.75" customWidth="1"/>
    <col min="7687" max="7687" width="9.625" customWidth="1"/>
    <col min="7688" max="7688" width="10.625" customWidth="1"/>
    <col min="7689" max="7690" width="9.875" customWidth="1"/>
    <col min="7691" max="7691" width="10.125" customWidth="1"/>
    <col min="7692" max="7692" width="9.375" customWidth="1"/>
    <col min="7693" max="7693" width="10.25" customWidth="1"/>
    <col min="7694" max="7696" width="9.875" customWidth="1"/>
    <col min="7697" max="7697" width="9.25" customWidth="1"/>
    <col min="7937" max="7937" width="7.125" customWidth="1"/>
    <col min="7938" max="7938" width="7" customWidth="1"/>
    <col min="7939" max="7939" width="26.625" customWidth="1"/>
    <col min="7940" max="7940" width="9.75" customWidth="1"/>
    <col min="7941" max="7941" width="14.875" customWidth="1"/>
    <col min="7942" max="7942" width="10.75" customWidth="1"/>
    <col min="7943" max="7943" width="9.625" customWidth="1"/>
    <col min="7944" max="7944" width="10.625" customWidth="1"/>
    <col min="7945" max="7946" width="9.875" customWidth="1"/>
    <col min="7947" max="7947" width="10.125" customWidth="1"/>
    <col min="7948" max="7948" width="9.375" customWidth="1"/>
    <col min="7949" max="7949" width="10.25" customWidth="1"/>
    <col min="7950" max="7952" width="9.875" customWidth="1"/>
    <col min="7953" max="7953" width="9.25" customWidth="1"/>
    <col min="8193" max="8193" width="7.125" customWidth="1"/>
    <col min="8194" max="8194" width="7" customWidth="1"/>
    <col min="8195" max="8195" width="26.625" customWidth="1"/>
    <col min="8196" max="8196" width="9.75" customWidth="1"/>
    <col min="8197" max="8197" width="14.875" customWidth="1"/>
    <col min="8198" max="8198" width="10.75" customWidth="1"/>
    <col min="8199" max="8199" width="9.625" customWidth="1"/>
    <col min="8200" max="8200" width="10.625" customWidth="1"/>
    <col min="8201" max="8202" width="9.875" customWidth="1"/>
    <col min="8203" max="8203" width="10.125" customWidth="1"/>
    <col min="8204" max="8204" width="9.375" customWidth="1"/>
    <col min="8205" max="8205" width="10.25" customWidth="1"/>
    <col min="8206" max="8208" width="9.875" customWidth="1"/>
    <col min="8209" max="8209" width="9.25" customWidth="1"/>
    <col min="8449" max="8449" width="7.125" customWidth="1"/>
    <col min="8450" max="8450" width="7" customWidth="1"/>
    <col min="8451" max="8451" width="26.625" customWidth="1"/>
    <col min="8452" max="8452" width="9.75" customWidth="1"/>
    <col min="8453" max="8453" width="14.875" customWidth="1"/>
    <col min="8454" max="8454" width="10.75" customWidth="1"/>
    <col min="8455" max="8455" width="9.625" customWidth="1"/>
    <col min="8456" max="8456" width="10.625" customWidth="1"/>
    <col min="8457" max="8458" width="9.875" customWidth="1"/>
    <col min="8459" max="8459" width="10.125" customWidth="1"/>
    <col min="8460" max="8460" width="9.375" customWidth="1"/>
    <col min="8461" max="8461" width="10.25" customWidth="1"/>
    <col min="8462" max="8464" width="9.875" customWidth="1"/>
    <col min="8465" max="8465" width="9.25" customWidth="1"/>
    <col min="8705" max="8705" width="7.125" customWidth="1"/>
    <col min="8706" max="8706" width="7" customWidth="1"/>
    <col min="8707" max="8707" width="26.625" customWidth="1"/>
    <col min="8708" max="8708" width="9.75" customWidth="1"/>
    <col min="8709" max="8709" width="14.875" customWidth="1"/>
    <col min="8710" max="8710" width="10.75" customWidth="1"/>
    <col min="8711" max="8711" width="9.625" customWidth="1"/>
    <col min="8712" max="8712" width="10.625" customWidth="1"/>
    <col min="8713" max="8714" width="9.875" customWidth="1"/>
    <col min="8715" max="8715" width="10.125" customWidth="1"/>
    <col min="8716" max="8716" width="9.375" customWidth="1"/>
    <col min="8717" max="8717" width="10.25" customWidth="1"/>
    <col min="8718" max="8720" width="9.875" customWidth="1"/>
    <col min="8721" max="8721" width="9.25" customWidth="1"/>
    <col min="8961" max="8961" width="7.125" customWidth="1"/>
    <col min="8962" max="8962" width="7" customWidth="1"/>
    <col min="8963" max="8963" width="26.625" customWidth="1"/>
    <col min="8964" max="8964" width="9.75" customWidth="1"/>
    <col min="8965" max="8965" width="14.875" customWidth="1"/>
    <col min="8966" max="8966" width="10.75" customWidth="1"/>
    <col min="8967" max="8967" width="9.625" customWidth="1"/>
    <col min="8968" max="8968" width="10.625" customWidth="1"/>
    <col min="8969" max="8970" width="9.875" customWidth="1"/>
    <col min="8971" max="8971" width="10.125" customWidth="1"/>
    <col min="8972" max="8972" width="9.375" customWidth="1"/>
    <col min="8973" max="8973" width="10.25" customWidth="1"/>
    <col min="8974" max="8976" width="9.875" customWidth="1"/>
    <col min="8977" max="8977" width="9.25" customWidth="1"/>
    <col min="9217" max="9217" width="7.125" customWidth="1"/>
    <col min="9218" max="9218" width="7" customWidth="1"/>
    <col min="9219" max="9219" width="26.625" customWidth="1"/>
    <col min="9220" max="9220" width="9.75" customWidth="1"/>
    <col min="9221" max="9221" width="14.875" customWidth="1"/>
    <col min="9222" max="9222" width="10.75" customWidth="1"/>
    <col min="9223" max="9223" width="9.625" customWidth="1"/>
    <col min="9224" max="9224" width="10.625" customWidth="1"/>
    <col min="9225" max="9226" width="9.875" customWidth="1"/>
    <col min="9227" max="9227" width="10.125" customWidth="1"/>
    <col min="9228" max="9228" width="9.375" customWidth="1"/>
    <col min="9229" max="9229" width="10.25" customWidth="1"/>
    <col min="9230" max="9232" width="9.875" customWidth="1"/>
    <col min="9233" max="9233" width="9.25" customWidth="1"/>
    <col min="9473" max="9473" width="7.125" customWidth="1"/>
    <col min="9474" max="9474" width="7" customWidth="1"/>
    <col min="9475" max="9475" width="26.625" customWidth="1"/>
    <col min="9476" max="9476" width="9.75" customWidth="1"/>
    <col min="9477" max="9477" width="14.875" customWidth="1"/>
    <col min="9478" max="9478" width="10.75" customWidth="1"/>
    <col min="9479" max="9479" width="9.625" customWidth="1"/>
    <col min="9480" max="9480" width="10.625" customWidth="1"/>
    <col min="9481" max="9482" width="9.875" customWidth="1"/>
    <col min="9483" max="9483" width="10.125" customWidth="1"/>
    <col min="9484" max="9484" width="9.375" customWidth="1"/>
    <col min="9485" max="9485" width="10.25" customWidth="1"/>
    <col min="9486" max="9488" width="9.875" customWidth="1"/>
    <col min="9489" max="9489" width="9.25" customWidth="1"/>
    <col min="9729" max="9729" width="7.125" customWidth="1"/>
    <col min="9730" max="9730" width="7" customWidth="1"/>
    <col min="9731" max="9731" width="26.625" customWidth="1"/>
    <col min="9732" max="9732" width="9.75" customWidth="1"/>
    <col min="9733" max="9733" width="14.875" customWidth="1"/>
    <col min="9734" max="9734" width="10.75" customWidth="1"/>
    <col min="9735" max="9735" width="9.625" customWidth="1"/>
    <col min="9736" max="9736" width="10.625" customWidth="1"/>
    <col min="9737" max="9738" width="9.875" customWidth="1"/>
    <col min="9739" max="9739" width="10.125" customWidth="1"/>
    <col min="9740" max="9740" width="9.375" customWidth="1"/>
    <col min="9741" max="9741" width="10.25" customWidth="1"/>
    <col min="9742" max="9744" width="9.875" customWidth="1"/>
    <col min="9745" max="9745" width="9.25" customWidth="1"/>
    <col min="9985" max="9985" width="7.125" customWidth="1"/>
    <col min="9986" max="9986" width="7" customWidth="1"/>
    <col min="9987" max="9987" width="26.625" customWidth="1"/>
    <col min="9988" max="9988" width="9.75" customWidth="1"/>
    <col min="9989" max="9989" width="14.875" customWidth="1"/>
    <col min="9990" max="9990" width="10.75" customWidth="1"/>
    <col min="9991" max="9991" width="9.625" customWidth="1"/>
    <col min="9992" max="9992" width="10.625" customWidth="1"/>
    <col min="9993" max="9994" width="9.875" customWidth="1"/>
    <col min="9995" max="9995" width="10.125" customWidth="1"/>
    <col min="9996" max="9996" width="9.375" customWidth="1"/>
    <col min="9997" max="9997" width="10.25" customWidth="1"/>
    <col min="9998" max="10000" width="9.875" customWidth="1"/>
    <col min="10001" max="10001" width="9.25" customWidth="1"/>
    <col min="10241" max="10241" width="7.125" customWidth="1"/>
    <col min="10242" max="10242" width="7" customWidth="1"/>
    <col min="10243" max="10243" width="26.625" customWidth="1"/>
    <col min="10244" max="10244" width="9.75" customWidth="1"/>
    <col min="10245" max="10245" width="14.875" customWidth="1"/>
    <col min="10246" max="10246" width="10.75" customWidth="1"/>
    <col min="10247" max="10247" width="9.625" customWidth="1"/>
    <col min="10248" max="10248" width="10.625" customWidth="1"/>
    <col min="10249" max="10250" width="9.875" customWidth="1"/>
    <col min="10251" max="10251" width="10.125" customWidth="1"/>
    <col min="10252" max="10252" width="9.375" customWidth="1"/>
    <col min="10253" max="10253" width="10.25" customWidth="1"/>
    <col min="10254" max="10256" width="9.875" customWidth="1"/>
    <col min="10257" max="10257" width="9.25" customWidth="1"/>
    <col min="10497" max="10497" width="7.125" customWidth="1"/>
    <col min="10498" max="10498" width="7" customWidth="1"/>
    <col min="10499" max="10499" width="26.625" customWidth="1"/>
    <col min="10500" max="10500" width="9.75" customWidth="1"/>
    <col min="10501" max="10501" width="14.875" customWidth="1"/>
    <col min="10502" max="10502" width="10.75" customWidth="1"/>
    <col min="10503" max="10503" width="9.625" customWidth="1"/>
    <col min="10504" max="10504" width="10.625" customWidth="1"/>
    <col min="10505" max="10506" width="9.875" customWidth="1"/>
    <col min="10507" max="10507" width="10.125" customWidth="1"/>
    <col min="10508" max="10508" width="9.375" customWidth="1"/>
    <col min="10509" max="10509" width="10.25" customWidth="1"/>
    <col min="10510" max="10512" width="9.875" customWidth="1"/>
    <col min="10513" max="10513" width="9.25" customWidth="1"/>
    <col min="10753" max="10753" width="7.125" customWidth="1"/>
    <col min="10754" max="10754" width="7" customWidth="1"/>
    <col min="10755" max="10755" width="26.625" customWidth="1"/>
    <col min="10756" max="10756" width="9.75" customWidth="1"/>
    <col min="10757" max="10757" width="14.875" customWidth="1"/>
    <col min="10758" max="10758" width="10.75" customWidth="1"/>
    <col min="10759" max="10759" width="9.625" customWidth="1"/>
    <col min="10760" max="10760" width="10.625" customWidth="1"/>
    <col min="10761" max="10762" width="9.875" customWidth="1"/>
    <col min="10763" max="10763" width="10.125" customWidth="1"/>
    <col min="10764" max="10764" width="9.375" customWidth="1"/>
    <col min="10765" max="10765" width="10.25" customWidth="1"/>
    <col min="10766" max="10768" width="9.875" customWidth="1"/>
    <col min="10769" max="10769" width="9.25" customWidth="1"/>
    <col min="11009" max="11009" width="7.125" customWidth="1"/>
    <col min="11010" max="11010" width="7" customWidth="1"/>
    <col min="11011" max="11011" width="26.625" customWidth="1"/>
    <col min="11012" max="11012" width="9.75" customWidth="1"/>
    <col min="11013" max="11013" width="14.875" customWidth="1"/>
    <col min="11014" max="11014" width="10.75" customWidth="1"/>
    <col min="11015" max="11015" width="9.625" customWidth="1"/>
    <col min="11016" max="11016" width="10.625" customWidth="1"/>
    <col min="11017" max="11018" width="9.875" customWidth="1"/>
    <col min="11019" max="11019" width="10.125" customWidth="1"/>
    <col min="11020" max="11020" width="9.375" customWidth="1"/>
    <col min="11021" max="11021" width="10.25" customWidth="1"/>
    <col min="11022" max="11024" width="9.875" customWidth="1"/>
    <col min="11025" max="11025" width="9.25" customWidth="1"/>
    <col min="11265" max="11265" width="7.125" customWidth="1"/>
    <col min="11266" max="11266" width="7" customWidth="1"/>
    <col min="11267" max="11267" width="26.625" customWidth="1"/>
    <col min="11268" max="11268" width="9.75" customWidth="1"/>
    <col min="11269" max="11269" width="14.875" customWidth="1"/>
    <col min="11270" max="11270" width="10.75" customWidth="1"/>
    <col min="11271" max="11271" width="9.625" customWidth="1"/>
    <col min="11272" max="11272" width="10.625" customWidth="1"/>
    <col min="11273" max="11274" width="9.875" customWidth="1"/>
    <col min="11275" max="11275" width="10.125" customWidth="1"/>
    <col min="11276" max="11276" width="9.375" customWidth="1"/>
    <col min="11277" max="11277" width="10.25" customWidth="1"/>
    <col min="11278" max="11280" width="9.875" customWidth="1"/>
    <col min="11281" max="11281" width="9.25" customWidth="1"/>
    <col min="11521" max="11521" width="7.125" customWidth="1"/>
    <col min="11522" max="11522" width="7" customWidth="1"/>
    <col min="11523" max="11523" width="26.625" customWidth="1"/>
    <col min="11524" max="11524" width="9.75" customWidth="1"/>
    <col min="11525" max="11525" width="14.875" customWidth="1"/>
    <col min="11526" max="11526" width="10.75" customWidth="1"/>
    <col min="11527" max="11527" width="9.625" customWidth="1"/>
    <col min="11528" max="11528" width="10.625" customWidth="1"/>
    <col min="11529" max="11530" width="9.875" customWidth="1"/>
    <col min="11531" max="11531" width="10.125" customWidth="1"/>
    <col min="11532" max="11532" width="9.375" customWidth="1"/>
    <col min="11533" max="11533" width="10.25" customWidth="1"/>
    <col min="11534" max="11536" width="9.875" customWidth="1"/>
    <col min="11537" max="11537" width="9.25" customWidth="1"/>
    <col min="11777" max="11777" width="7.125" customWidth="1"/>
    <col min="11778" max="11778" width="7" customWidth="1"/>
    <col min="11779" max="11779" width="26.625" customWidth="1"/>
    <col min="11780" max="11780" width="9.75" customWidth="1"/>
    <col min="11781" max="11781" width="14.875" customWidth="1"/>
    <col min="11782" max="11782" width="10.75" customWidth="1"/>
    <col min="11783" max="11783" width="9.625" customWidth="1"/>
    <col min="11784" max="11784" width="10.625" customWidth="1"/>
    <col min="11785" max="11786" width="9.875" customWidth="1"/>
    <col min="11787" max="11787" width="10.125" customWidth="1"/>
    <col min="11788" max="11788" width="9.375" customWidth="1"/>
    <col min="11789" max="11789" width="10.25" customWidth="1"/>
    <col min="11790" max="11792" width="9.875" customWidth="1"/>
    <col min="11793" max="11793" width="9.25" customWidth="1"/>
    <col min="12033" max="12033" width="7.125" customWidth="1"/>
    <col min="12034" max="12034" width="7" customWidth="1"/>
    <col min="12035" max="12035" width="26.625" customWidth="1"/>
    <col min="12036" max="12036" width="9.75" customWidth="1"/>
    <col min="12037" max="12037" width="14.875" customWidth="1"/>
    <col min="12038" max="12038" width="10.75" customWidth="1"/>
    <col min="12039" max="12039" width="9.625" customWidth="1"/>
    <col min="12040" max="12040" width="10.625" customWidth="1"/>
    <col min="12041" max="12042" width="9.875" customWidth="1"/>
    <col min="12043" max="12043" width="10.125" customWidth="1"/>
    <col min="12044" max="12044" width="9.375" customWidth="1"/>
    <col min="12045" max="12045" width="10.25" customWidth="1"/>
    <col min="12046" max="12048" width="9.875" customWidth="1"/>
    <col min="12049" max="12049" width="9.25" customWidth="1"/>
    <col min="12289" max="12289" width="7.125" customWidth="1"/>
    <col min="12290" max="12290" width="7" customWidth="1"/>
    <col min="12291" max="12291" width="26.625" customWidth="1"/>
    <col min="12292" max="12292" width="9.75" customWidth="1"/>
    <col min="12293" max="12293" width="14.875" customWidth="1"/>
    <col min="12294" max="12294" width="10.75" customWidth="1"/>
    <col min="12295" max="12295" width="9.625" customWidth="1"/>
    <col min="12296" max="12296" width="10.625" customWidth="1"/>
    <col min="12297" max="12298" width="9.875" customWidth="1"/>
    <col min="12299" max="12299" width="10.125" customWidth="1"/>
    <col min="12300" max="12300" width="9.375" customWidth="1"/>
    <col min="12301" max="12301" width="10.25" customWidth="1"/>
    <col min="12302" max="12304" width="9.875" customWidth="1"/>
    <col min="12305" max="12305" width="9.25" customWidth="1"/>
    <col min="12545" max="12545" width="7.125" customWidth="1"/>
    <col min="12546" max="12546" width="7" customWidth="1"/>
    <col min="12547" max="12547" width="26.625" customWidth="1"/>
    <col min="12548" max="12548" width="9.75" customWidth="1"/>
    <col min="12549" max="12549" width="14.875" customWidth="1"/>
    <col min="12550" max="12550" width="10.75" customWidth="1"/>
    <col min="12551" max="12551" width="9.625" customWidth="1"/>
    <col min="12552" max="12552" width="10.625" customWidth="1"/>
    <col min="12553" max="12554" width="9.875" customWidth="1"/>
    <col min="12555" max="12555" width="10.125" customWidth="1"/>
    <col min="12556" max="12556" width="9.375" customWidth="1"/>
    <col min="12557" max="12557" width="10.25" customWidth="1"/>
    <col min="12558" max="12560" width="9.875" customWidth="1"/>
    <col min="12561" max="12561" width="9.25" customWidth="1"/>
    <col min="12801" max="12801" width="7.125" customWidth="1"/>
    <col min="12802" max="12802" width="7" customWidth="1"/>
    <col min="12803" max="12803" width="26.625" customWidth="1"/>
    <col min="12804" max="12804" width="9.75" customWidth="1"/>
    <col min="12805" max="12805" width="14.875" customWidth="1"/>
    <col min="12806" max="12806" width="10.75" customWidth="1"/>
    <col min="12807" max="12807" width="9.625" customWidth="1"/>
    <col min="12808" max="12808" width="10.625" customWidth="1"/>
    <col min="12809" max="12810" width="9.875" customWidth="1"/>
    <col min="12811" max="12811" width="10.125" customWidth="1"/>
    <col min="12812" max="12812" width="9.375" customWidth="1"/>
    <col min="12813" max="12813" width="10.25" customWidth="1"/>
    <col min="12814" max="12816" width="9.875" customWidth="1"/>
    <col min="12817" max="12817" width="9.25" customWidth="1"/>
    <col min="13057" max="13057" width="7.125" customWidth="1"/>
    <col min="13058" max="13058" width="7" customWidth="1"/>
    <col min="13059" max="13059" width="26.625" customWidth="1"/>
    <col min="13060" max="13060" width="9.75" customWidth="1"/>
    <col min="13061" max="13061" width="14.875" customWidth="1"/>
    <col min="13062" max="13062" width="10.75" customWidth="1"/>
    <col min="13063" max="13063" width="9.625" customWidth="1"/>
    <col min="13064" max="13064" width="10.625" customWidth="1"/>
    <col min="13065" max="13066" width="9.875" customWidth="1"/>
    <col min="13067" max="13067" width="10.125" customWidth="1"/>
    <col min="13068" max="13068" width="9.375" customWidth="1"/>
    <col min="13069" max="13069" width="10.25" customWidth="1"/>
    <col min="13070" max="13072" width="9.875" customWidth="1"/>
    <col min="13073" max="13073" width="9.25" customWidth="1"/>
    <col min="13313" max="13313" width="7.125" customWidth="1"/>
    <col min="13314" max="13314" width="7" customWidth="1"/>
    <col min="13315" max="13315" width="26.625" customWidth="1"/>
    <col min="13316" max="13316" width="9.75" customWidth="1"/>
    <col min="13317" max="13317" width="14.875" customWidth="1"/>
    <col min="13318" max="13318" width="10.75" customWidth="1"/>
    <col min="13319" max="13319" width="9.625" customWidth="1"/>
    <col min="13320" max="13320" width="10.625" customWidth="1"/>
    <col min="13321" max="13322" width="9.875" customWidth="1"/>
    <col min="13323" max="13323" width="10.125" customWidth="1"/>
    <col min="13324" max="13324" width="9.375" customWidth="1"/>
    <col min="13325" max="13325" width="10.25" customWidth="1"/>
    <col min="13326" max="13328" width="9.875" customWidth="1"/>
    <col min="13329" max="13329" width="9.25" customWidth="1"/>
    <col min="13569" max="13569" width="7.125" customWidth="1"/>
    <col min="13570" max="13570" width="7" customWidth="1"/>
    <col min="13571" max="13571" width="26.625" customWidth="1"/>
    <col min="13572" max="13572" width="9.75" customWidth="1"/>
    <col min="13573" max="13573" width="14.875" customWidth="1"/>
    <col min="13574" max="13574" width="10.75" customWidth="1"/>
    <col min="13575" max="13575" width="9.625" customWidth="1"/>
    <col min="13576" max="13576" width="10.625" customWidth="1"/>
    <col min="13577" max="13578" width="9.875" customWidth="1"/>
    <col min="13579" max="13579" width="10.125" customWidth="1"/>
    <col min="13580" max="13580" width="9.375" customWidth="1"/>
    <col min="13581" max="13581" width="10.25" customWidth="1"/>
    <col min="13582" max="13584" width="9.875" customWidth="1"/>
    <col min="13585" max="13585" width="9.25" customWidth="1"/>
    <col min="13825" max="13825" width="7.125" customWidth="1"/>
    <col min="13826" max="13826" width="7" customWidth="1"/>
    <col min="13827" max="13827" width="26.625" customWidth="1"/>
    <col min="13828" max="13828" width="9.75" customWidth="1"/>
    <col min="13829" max="13829" width="14.875" customWidth="1"/>
    <col min="13830" max="13830" width="10.75" customWidth="1"/>
    <col min="13831" max="13831" width="9.625" customWidth="1"/>
    <col min="13832" max="13832" width="10.625" customWidth="1"/>
    <col min="13833" max="13834" width="9.875" customWidth="1"/>
    <col min="13835" max="13835" width="10.125" customWidth="1"/>
    <col min="13836" max="13836" width="9.375" customWidth="1"/>
    <col min="13837" max="13837" width="10.25" customWidth="1"/>
    <col min="13838" max="13840" width="9.875" customWidth="1"/>
    <col min="13841" max="13841" width="9.25" customWidth="1"/>
    <col min="14081" max="14081" width="7.125" customWidth="1"/>
    <col min="14082" max="14082" width="7" customWidth="1"/>
    <col min="14083" max="14083" width="26.625" customWidth="1"/>
    <col min="14084" max="14084" width="9.75" customWidth="1"/>
    <col min="14085" max="14085" width="14.875" customWidth="1"/>
    <col min="14086" max="14086" width="10.75" customWidth="1"/>
    <col min="14087" max="14087" width="9.625" customWidth="1"/>
    <col min="14088" max="14088" width="10.625" customWidth="1"/>
    <col min="14089" max="14090" width="9.875" customWidth="1"/>
    <col min="14091" max="14091" width="10.125" customWidth="1"/>
    <col min="14092" max="14092" width="9.375" customWidth="1"/>
    <col min="14093" max="14093" width="10.25" customWidth="1"/>
    <col min="14094" max="14096" width="9.875" customWidth="1"/>
    <col min="14097" max="14097" width="9.25" customWidth="1"/>
    <col min="14337" max="14337" width="7.125" customWidth="1"/>
    <col min="14338" max="14338" width="7" customWidth="1"/>
    <col min="14339" max="14339" width="26.625" customWidth="1"/>
    <col min="14340" max="14340" width="9.75" customWidth="1"/>
    <col min="14341" max="14341" width="14.875" customWidth="1"/>
    <col min="14342" max="14342" width="10.75" customWidth="1"/>
    <col min="14343" max="14343" width="9.625" customWidth="1"/>
    <col min="14344" max="14344" width="10.625" customWidth="1"/>
    <col min="14345" max="14346" width="9.875" customWidth="1"/>
    <col min="14347" max="14347" width="10.125" customWidth="1"/>
    <col min="14348" max="14348" width="9.375" customWidth="1"/>
    <col min="14349" max="14349" width="10.25" customWidth="1"/>
    <col min="14350" max="14352" width="9.875" customWidth="1"/>
    <col min="14353" max="14353" width="9.25" customWidth="1"/>
    <col min="14593" max="14593" width="7.125" customWidth="1"/>
    <col min="14594" max="14594" width="7" customWidth="1"/>
    <col min="14595" max="14595" width="26.625" customWidth="1"/>
    <col min="14596" max="14596" width="9.75" customWidth="1"/>
    <col min="14597" max="14597" width="14.875" customWidth="1"/>
    <col min="14598" max="14598" width="10.75" customWidth="1"/>
    <col min="14599" max="14599" width="9.625" customWidth="1"/>
    <col min="14600" max="14600" width="10.625" customWidth="1"/>
    <col min="14601" max="14602" width="9.875" customWidth="1"/>
    <col min="14603" max="14603" width="10.125" customWidth="1"/>
    <col min="14604" max="14604" width="9.375" customWidth="1"/>
    <col min="14605" max="14605" width="10.25" customWidth="1"/>
    <col min="14606" max="14608" width="9.875" customWidth="1"/>
    <col min="14609" max="14609" width="9.25" customWidth="1"/>
    <col min="14849" max="14849" width="7.125" customWidth="1"/>
    <col min="14850" max="14850" width="7" customWidth="1"/>
    <col min="14851" max="14851" width="26.625" customWidth="1"/>
    <col min="14852" max="14852" width="9.75" customWidth="1"/>
    <col min="14853" max="14853" width="14.875" customWidth="1"/>
    <col min="14854" max="14854" width="10.75" customWidth="1"/>
    <col min="14855" max="14855" width="9.625" customWidth="1"/>
    <col min="14856" max="14856" width="10.625" customWidth="1"/>
    <col min="14857" max="14858" width="9.875" customWidth="1"/>
    <col min="14859" max="14859" width="10.125" customWidth="1"/>
    <col min="14860" max="14860" width="9.375" customWidth="1"/>
    <col min="14861" max="14861" width="10.25" customWidth="1"/>
    <col min="14862" max="14864" width="9.875" customWidth="1"/>
    <col min="14865" max="14865" width="9.25" customWidth="1"/>
    <col min="15105" max="15105" width="7.125" customWidth="1"/>
    <col min="15106" max="15106" width="7" customWidth="1"/>
    <col min="15107" max="15107" width="26.625" customWidth="1"/>
    <col min="15108" max="15108" width="9.75" customWidth="1"/>
    <col min="15109" max="15109" width="14.875" customWidth="1"/>
    <col min="15110" max="15110" width="10.75" customWidth="1"/>
    <col min="15111" max="15111" width="9.625" customWidth="1"/>
    <col min="15112" max="15112" width="10.625" customWidth="1"/>
    <col min="15113" max="15114" width="9.875" customWidth="1"/>
    <col min="15115" max="15115" width="10.125" customWidth="1"/>
    <col min="15116" max="15116" width="9.375" customWidth="1"/>
    <col min="15117" max="15117" width="10.25" customWidth="1"/>
    <col min="15118" max="15120" width="9.875" customWidth="1"/>
    <col min="15121" max="15121" width="9.25" customWidth="1"/>
    <col min="15361" max="15361" width="7.125" customWidth="1"/>
    <col min="15362" max="15362" width="7" customWidth="1"/>
    <col min="15363" max="15363" width="26.625" customWidth="1"/>
    <col min="15364" max="15364" width="9.75" customWidth="1"/>
    <col min="15365" max="15365" width="14.875" customWidth="1"/>
    <col min="15366" max="15366" width="10.75" customWidth="1"/>
    <col min="15367" max="15367" width="9.625" customWidth="1"/>
    <col min="15368" max="15368" width="10.625" customWidth="1"/>
    <col min="15369" max="15370" width="9.875" customWidth="1"/>
    <col min="15371" max="15371" width="10.125" customWidth="1"/>
    <col min="15372" max="15372" width="9.375" customWidth="1"/>
    <col min="15373" max="15373" width="10.25" customWidth="1"/>
    <col min="15374" max="15376" width="9.875" customWidth="1"/>
    <col min="15377" max="15377" width="9.25" customWidth="1"/>
    <col min="15617" max="15617" width="7.125" customWidth="1"/>
    <col min="15618" max="15618" width="7" customWidth="1"/>
    <col min="15619" max="15619" width="26.625" customWidth="1"/>
    <col min="15620" max="15620" width="9.75" customWidth="1"/>
    <col min="15621" max="15621" width="14.875" customWidth="1"/>
    <col min="15622" max="15622" width="10.75" customWidth="1"/>
    <col min="15623" max="15623" width="9.625" customWidth="1"/>
    <col min="15624" max="15624" width="10.625" customWidth="1"/>
    <col min="15625" max="15626" width="9.875" customWidth="1"/>
    <col min="15627" max="15627" width="10.125" customWidth="1"/>
    <col min="15628" max="15628" width="9.375" customWidth="1"/>
    <col min="15629" max="15629" width="10.25" customWidth="1"/>
    <col min="15630" max="15632" width="9.875" customWidth="1"/>
    <col min="15633" max="15633" width="9.25" customWidth="1"/>
    <col min="15873" max="15873" width="7.125" customWidth="1"/>
    <col min="15874" max="15874" width="7" customWidth="1"/>
    <col min="15875" max="15875" width="26.625" customWidth="1"/>
    <col min="15876" max="15876" width="9.75" customWidth="1"/>
    <col min="15877" max="15877" width="14.875" customWidth="1"/>
    <col min="15878" max="15878" width="10.75" customWidth="1"/>
    <col min="15879" max="15879" width="9.625" customWidth="1"/>
    <col min="15880" max="15880" width="10.625" customWidth="1"/>
    <col min="15881" max="15882" width="9.875" customWidth="1"/>
    <col min="15883" max="15883" width="10.125" customWidth="1"/>
    <col min="15884" max="15884" width="9.375" customWidth="1"/>
    <col min="15885" max="15885" width="10.25" customWidth="1"/>
    <col min="15886" max="15888" width="9.875" customWidth="1"/>
    <col min="15889" max="15889" width="9.25" customWidth="1"/>
    <col min="16129" max="16129" width="7.125" customWidth="1"/>
    <col min="16130" max="16130" width="7" customWidth="1"/>
    <col min="16131" max="16131" width="26.625" customWidth="1"/>
    <col min="16132" max="16132" width="9.75" customWidth="1"/>
    <col min="16133" max="16133" width="14.875" customWidth="1"/>
    <col min="16134" max="16134" width="10.75" customWidth="1"/>
    <col min="16135" max="16135" width="9.625" customWidth="1"/>
    <col min="16136" max="16136" width="10.625" customWidth="1"/>
    <col min="16137" max="16138" width="9.875" customWidth="1"/>
    <col min="16139" max="16139" width="10.125" customWidth="1"/>
    <col min="16140" max="16140" width="9.375" customWidth="1"/>
    <col min="16141" max="16141" width="10.25" customWidth="1"/>
    <col min="16142" max="16144" width="9.875" customWidth="1"/>
    <col min="16145" max="16145" width="9.25" customWidth="1"/>
  </cols>
  <sheetData>
    <row r="1" spans="1:17">
      <c r="A1" s="309"/>
      <c r="B1" s="310" t="s">
        <v>167</v>
      </c>
      <c r="C1" s="311" t="str">
        <f>Kadar.ode.!C1</f>
        <v>ОПШТА БОЛНИЦА СЕНТА</v>
      </c>
      <c r="D1" s="312"/>
      <c r="E1" s="312"/>
      <c r="F1" s="313"/>
    </row>
    <row r="2" spans="1:17">
      <c r="A2" s="309"/>
      <c r="B2" s="310" t="s">
        <v>168</v>
      </c>
      <c r="C2" s="311" t="str">
        <f>Kadar.ode.!C2</f>
        <v>08923507</v>
      </c>
      <c r="D2" s="312"/>
      <c r="E2" s="312"/>
      <c r="F2" s="313"/>
    </row>
    <row r="3" spans="1:17">
      <c r="A3" s="309"/>
      <c r="B3" s="310" t="s">
        <v>169</v>
      </c>
      <c r="C3" s="311" t="str">
        <f>Kadar.ode.!C3</f>
        <v>01.01.2021.</v>
      </c>
      <c r="D3" s="312"/>
      <c r="E3" s="312"/>
      <c r="F3" s="313"/>
    </row>
    <row r="4" spans="1:17" ht="14.3">
      <c r="A4" s="309"/>
      <c r="B4" s="310" t="s">
        <v>1803</v>
      </c>
      <c r="C4" s="314" t="s">
        <v>210</v>
      </c>
      <c r="D4" s="315"/>
      <c r="E4" s="315"/>
      <c r="F4" s="316"/>
    </row>
    <row r="5" spans="1:17" ht="14.3">
      <c r="A5" s="309"/>
      <c r="B5" s="310" t="s">
        <v>209</v>
      </c>
      <c r="C5" s="314"/>
      <c r="D5" s="315"/>
      <c r="E5" s="315"/>
      <c r="F5" s="316"/>
    </row>
    <row r="8" spans="1:17" ht="13.6">
      <c r="O8" s="2"/>
      <c r="Q8" s="342"/>
    </row>
    <row r="9" spans="1:17" ht="23.3" customHeight="1">
      <c r="A9" s="820" t="s">
        <v>6</v>
      </c>
      <c r="B9" s="818" t="s">
        <v>52</v>
      </c>
      <c r="C9" s="818" t="s">
        <v>166</v>
      </c>
      <c r="D9" s="818" t="s">
        <v>1743</v>
      </c>
      <c r="E9" s="818" t="s">
        <v>1744</v>
      </c>
      <c r="F9" s="818"/>
      <c r="G9" s="818" t="s">
        <v>1745</v>
      </c>
      <c r="H9" s="818"/>
      <c r="I9" s="818" t="s">
        <v>1746</v>
      </c>
      <c r="J9" s="818"/>
      <c r="K9" s="818" t="s">
        <v>1747</v>
      </c>
      <c r="L9" s="818"/>
      <c r="M9" s="818" t="s">
        <v>1748</v>
      </c>
      <c r="N9" s="818"/>
      <c r="O9" s="818" t="s">
        <v>1749</v>
      </c>
      <c r="P9" s="818"/>
      <c r="Q9"/>
    </row>
    <row r="10" spans="1:17" ht="25.85">
      <c r="A10" s="820"/>
      <c r="B10" s="818"/>
      <c r="C10" s="818"/>
      <c r="D10" s="818"/>
      <c r="E10" s="346" t="s">
        <v>1817</v>
      </c>
      <c r="F10" s="346" t="s">
        <v>1852</v>
      </c>
      <c r="G10" s="346" t="s">
        <v>1817</v>
      </c>
      <c r="H10" s="346" t="s">
        <v>1852</v>
      </c>
      <c r="I10" s="346" t="s">
        <v>1817</v>
      </c>
      <c r="J10" s="346" t="s">
        <v>1852</v>
      </c>
      <c r="K10" s="346" t="s">
        <v>1817</v>
      </c>
      <c r="L10" s="346" t="s">
        <v>1852</v>
      </c>
      <c r="M10" s="346" t="s">
        <v>1817</v>
      </c>
      <c r="N10" s="346" t="s">
        <v>1852</v>
      </c>
      <c r="O10" s="346" t="s">
        <v>1817</v>
      </c>
      <c r="P10" s="346" t="s">
        <v>1852</v>
      </c>
      <c r="Q10"/>
    </row>
    <row r="11" spans="1:17">
      <c r="A11" s="701">
        <v>1</v>
      </c>
      <c r="B11" s="347" t="s">
        <v>1740</v>
      </c>
      <c r="C11" s="701">
        <v>43</v>
      </c>
      <c r="D11" s="348">
        <v>1</v>
      </c>
      <c r="E11" s="348">
        <v>112</v>
      </c>
      <c r="F11" s="348">
        <v>112</v>
      </c>
      <c r="G11" s="348">
        <v>112</v>
      </c>
      <c r="H11" s="348">
        <v>112</v>
      </c>
      <c r="I11" s="349">
        <v>945</v>
      </c>
      <c r="J11" s="349">
        <v>945</v>
      </c>
      <c r="K11" s="349">
        <v>945</v>
      </c>
      <c r="L11" s="349">
        <v>945</v>
      </c>
      <c r="M11" s="349">
        <v>1057</v>
      </c>
      <c r="N11" s="349">
        <v>1057</v>
      </c>
      <c r="O11" s="349">
        <v>1057</v>
      </c>
      <c r="P11" s="349">
        <v>1057</v>
      </c>
      <c r="Q11"/>
    </row>
    <row r="12" spans="1:17">
      <c r="A12" s="701">
        <v>2</v>
      </c>
      <c r="B12" s="347" t="s">
        <v>1741</v>
      </c>
      <c r="C12" s="701">
        <v>8</v>
      </c>
      <c r="D12" s="348">
        <v>1</v>
      </c>
      <c r="E12" s="348">
        <v>106</v>
      </c>
      <c r="F12" s="348">
        <v>106</v>
      </c>
      <c r="G12" s="348">
        <v>106</v>
      </c>
      <c r="H12" s="348">
        <v>106</v>
      </c>
      <c r="I12" s="349">
        <v>75</v>
      </c>
      <c r="J12" s="349">
        <v>75</v>
      </c>
      <c r="K12" s="349">
        <v>75</v>
      </c>
      <c r="L12" s="349">
        <v>75</v>
      </c>
      <c r="M12" s="349">
        <v>181</v>
      </c>
      <c r="N12" s="349">
        <v>181</v>
      </c>
      <c r="O12" s="349">
        <v>181</v>
      </c>
      <c r="P12" s="349">
        <v>181</v>
      </c>
      <c r="Q12"/>
    </row>
    <row r="13" spans="1:17">
      <c r="A13" s="351">
        <v>3</v>
      </c>
      <c r="B13" s="347" t="s">
        <v>1742</v>
      </c>
      <c r="C13" s="701">
        <v>12</v>
      </c>
      <c r="D13" s="348">
        <v>1</v>
      </c>
      <c r="E13" s="348">
        <v>27</v>
      </c>
      <c r="F13" s="348">
        <v>27</v>
      </c>
      <c r="G13" s="348">
        <v>27</v>
      </c>
      <c r="H13" s="348">
        <v>27</v>
      </c>
      <c r="I13" s="349">
        <v>117</v>
      </c>
      <c r="J13" s="349">
        <v>130</v>
      </c>
      <c r="K13" s="349">
        <v>117</v>
      </c>
      <c r="L13" s="349">
        <v>130</v>
      </c>
      <c r="M13" s="349">
        <v>144</v>
      </c>
      <c r="N13" s="349">
        <v>157</v>
      </c>
      <c r="O13" s="349">
        <v>144</v>
      </c>
      <c r="P13" s="349">
        <v>157</v>
      </c>
      <c r="Q13"/>
    </row>
    <row r="14" spans="1:17">
      <c r="A14" s="701">
        <v>4</v>
      </c>
      <c r="B14" s="347" t="s">
        <v>4651</v>
      </c>
      <c r="C14" s="701">
        <v>30</v>
      </c>
      <c r="D14" s="348">
        <v>1</v>
      </c>
      <c r="E14" s="348"/>
      <c r="F14" s="348"/>
      <c r="G14" s="348"/>
      <c r="H14" s="348"/>
      <c r="I14" s="349">
        <v>590</v>
      </c>
      <c r="J14" s="349">
        <v>590</v>
      </c>
      <c r="K14" s="349">
        <v>590</v>
      </c>
      <c r="L14" s="349">
        <v>590</v>
      </c>
      <c r="M14" s="349">
        <v>590</v>
      </c>
      <c r="N14" s="349">
        <v>590</v>
      </c>
      <c r="O14" s="349">
        <v>590</v>
      </c>
      <c r="P14" s="349">
        <v>590</v>
      </c>
      <c r="Q14"/>
    </row>
    <row r="15" spans="1:17">
      <c r="A15" s="701">
        <v>5</v>
      </c>
      <c r="B15" s="347" t="s">
        <v>1901</v>
      </c>
      <c r="C15" s="701">
        <v>7</v>
      </c>
      <c r="D15" s="348">
        <v>1</v>
      </c>
      <c r="E15" s="348"/>
      <c r="F15" s="348"/>
      <c r="G15" s="348"/>
      <c r="H15" s="348"/>
      <c r="I15" s="349">
        <v>83</v>
      </c>
      <c r="J15" s="349">
        <v>83</v>
      </c>
      <c r="K15" s="349">
        <v>83</v>
      </c>
      <c r="L15" s="349">
        <v>83</v>
      </c>
      <c r="M15" s="349">
        <v>83</v>
      </c>
      <c r="N15" s="349">
        <v>83</v>
      </c>
      <c r="O15" s="349">
        <v>83</v>
      </c>
      <c r="P15" s="349">
        <v>83</v>
      </c>
      <c r="Q15"/>
    </row>
    <row r="16" spans="1:17">
      <c r="A16" s="701">
        <v>6</v>
      </c>
      <c r="B16" s="347"/>
      <c r="C16" s="701"/>
      <c r="D16" s="348"/>
      <c r="E16" s="348"/>
      <c r="F16" s="348"/>
      <c r="G16" s="348"/>
      <c r="H16" s="348"/>
      <c r="I16" s="349"/>
      <c r="J16" s="349"/>
      <c r="K16" s="349"/>
      <c r="L16" s="349"/>
      <c r="M16" s="349"/>
      <c r="N16" s="349"/>
      <c r="O16" s="349"/>
      <c r="P16" s="349"/>
      <c r="Q16"/>
    </row>
    <row r="17" spans="1:17">
      <c r="A17" s="701">
        <v>7</v>
      </c>
      <c r="B17" s="347"/>
      <c r="C17" s="352"/>
      <c r="D17" s="348"/>
      <c r="E17" s="348"/>
      <c r="F17" s="348"/>
      <c r="G17" s="348"/>
      <c r="H17" s="348"/>
      <c r="I17" s="349"/>
      <c r="J17" s="349"/>
      <c r="K17" s="349"/>
      <c r="L17" s="349"/>
      <c r="M17" s="349"/>
      <c r="N17" s="349"/>
      <c r="O17" s="349"/>
      <c r="P17" s="349"/>
      <c r="Q17"/>
    </row>
    <row r="18" spans="1:17">
      <c r="A18" s="350">
        <v>8</v>
      </c>
      <c r="B18" s="347"/>
      <c r="C18" s="352"/>
      <c r="D18" s="348"/>
      <c r="E18" s="348"/>
      <c r="F18" s="348"/>
      <c r="G18" s="348"/>
      <c r="H18" s="348"/>
      <c r="I18" s="349"/>
      <c r="J18" s="349"/>
      <c r="K18" s="349"/>
      <c r="L18" s="349"/>
      <c r="M18" s="349"/>
      <c r="N18" s="349"/>
      <c r="O18" s="349"/>
      <c r="P18" s="349"/>
      <c r="Q18"/>
    </row>
    <row r="19" spans="1:17">
      <c r="A19" s="350">
        <v>9</v>
      </c>
      <c r="B19" s="347"/>
      <c r="C19" s="352"/>
      <c r="D19" s="348"/>
      <c r="E19" s="348"/>
      <c r="F19" s="348"/>
      <c r="G19" s="348"/>
      <c r="H19" s="348"/>
      <c r="I19" s="349"/>
      <c r="J19" s="349"/>
      <c r="K19" s="349"/>
      <c r="L19" s="349"/>
      <c r="M19" s="349"/>
      <c r="N19" s="349"/>
      <c r="O19" s="349"/>
      <c r="P19" s="349"/>
      <c r="Q19"/>
    </row>
    <row r="20" spans="1:17">
      <c r="A20" s="350">
        <v>10</v>
      </c>
      <c r="B20" s="347"/>
      <c r="C20" s="347"/>
      <c r="D20" s="353"/>
      <c r="E20" s="353"/>
      <c r="F20" s="353"/>
      <c r="G20" s="353"/>
      <c r="H20" s="353"/>
      <c r="I20" s="354"/>
      <c r="J20" s="354"/>
      <c r="K20" s="354"/>
      <c r="L20" s="354"/>
      <c r="M20" s="354"/>
      <c r="N20" s="354"/>
      <c r="O20" s="354"/>
      <c r="P20" s="354"/>
      <c r="Q20"/>
    </row>
    <row r="21" spans="1:17">
      <c r="A21" s="347" t="s">
        <v>2</v>
      </c>
      <c r="B21" s="347"/>
      <c r="C21" s="350">
        <f>SUM(C11:C20)</f>
        <v>100</v>
      </c>
      <c r="D21" s="350">
        <f t="shared" ref="D21:P21" si="0">SUM(D11:D20)</f>
        <v>5</v>
      </c>
      <c r="E21" s="350">
        <f t="shared" si="0"/>
        <v>245</v>
      </c>
      <c r="F21" s="350">
        <f t="shared" si="0"/>
        <v>245</v>
      </c>
      <c r="G21" s="350">
        <f t="shared" si="0"/>
        <v>245</v>
      </c>
      <c r="H21" s="350">
        <f t="shared" si="0"/>
        <v>245</v>
      </c>
      <c r="I21" s="350">
        <f t="shared" si="0"/>
        <v>1810</v>
      </c>
      <c r="J21" s="350">
        <f t="shared" si="0"/>
        <v>1823</v>
      </c>
      <c r="K21" s="350">
        <f t="shared" si="0"/>
        <v>1810</v>
      </c>
      <c r="L21" s="350">
        <f t="shared" si="0"/>
        <v>1823</v>
      </c>
      <c r="M21" s="350">
        <f t="shared" si="0"/>
        <v>2055</v>
      </c>
      <c r="N21" s="350">
        <f t="shared" si="0"/>
        <v>2068</v>
      </c>
      <c r="O21" s="350">
        <f t="shared" si="0"/>
        <v>2055</v>
      </c>
      <c r="P21" s="350">
        <f t="shared" si="0"/>
        <v>2068</v>
      </c>
      <c r="Q21"/>
    </row>
    <row r="22" spans="1:17" ht="13.6">
      <c r="A22" s="3"/>
      <c r="B22" s="343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/>
    </row>
    <row r="23" spans="1:17" s="345" customFormat="1">
      <c r="A23" s="1"/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1"/>
      <c r="N23" s="1"/>
      <c r="O23" s="1"/>
      <c r="P23" s="1"/>
      <c r="Q23" s="1"/>
    </row>
    <row r="24" spans="1:17">
      <c r="A24" s="819"/>
      <c r="B24" s="819"/>
      <c r="C24" s="819"/>
      <c r="D24" s="819"/>
      <c r="E24" s="819"/>
      <c r="F24" s="819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</row>
    <row r="25" spans="1:17">
      <c r="A25" s="819"/>
      <c r="B25" s="819"/>
      <c r="C25" s="819"/>
      <c r="D25" s="819"/>
      <c r="E25" s="819"/>
      <c r="F25" s="819"/>
    </row>
    <row r="32" spans="1:17">
      <c r="I32" s="356"/>
    </row>
    <row r="44" spans="14:14">
      <c r="N44" s="356"/>
    </row>
  </sheetData>
  <mergeCells count="11">
    <mergeCell ref="M9:N9"/>
    <mergeCell ref="O9:P9"/>
    <mergeCell ref="A24:F25"/>
    <mergeCell ref="A9:A10"/>
    <mergeCell ref="B9:B10"/>
    <mergeCell ref="C9:C10"/>
    <mergeCell ref="D9:D10"/>
    <mergeCell ref="E9:F9"/>
    <mergeCell ref="G9:H9"/>
    <mergeCell ref="I9:J9"/>
    <mergeCell ref="K9:L9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734"/>
  <sheetViews>
    <sheetView zoomScaleSheetLayoutView="100" workbookViewId="0">
      <selection activeCell="I345" sqref="I345"/>
    </sheetView>
  </sheetViews>
  <sheetFormatPr defaultRowHeight="12.9"/>
  <cols>
    <col min="1" max="1" width="7.75" customWidth="1"/>
    <col min="2" max="2" width="82.125" customWidth="1"/>
    <col min="3" max="3" width="11.375" customWidth="1"/>
    <col min="4" max="4" width="10.625" customWidth="1"/>
    <col min="5" max="5" width="6.75" customWidth="1"/>
    <col min="6" max="7" width="9.125" customWidth="1"/>
  </cols>
  <sheetData>
    <row r="1" spans="1:7" ht="13.6">
      <c r="A1" s="309"/>
      <c r="B1" s="310" t="s">
        <v>167</v>
      </c>
      <c r="C1" s="311" t="str">
        <f>Kadar.ode.!C1</f>
        <v>ОПШТА БОЛНИЦА СЕНТА</v>
      </c>
      <c r="D1" s="312"/>
      <c r="E1" s="312"/>
      <c r="F1" s="313"/>
      <c r="G1" s="101"/>
    </row>
    <row r="2" spans="1:7" ht="13.6">
      <c r="A2" s="309"/>
      <c r="B2" s="310" t="s">
        <v>168</v>
      </c>
      <c r="C2" s="311" t="str">
        <f>Kadar.ode.!C2</f>
        <v>08923507</v>
      </c>
      <c r="D2" s="312"/>
      <c r="E2" s="312"/>
      <c r="F2" s="313"/>
      <c r="G2" s="101"/>
    </row>
    <row r="3" spans="1:7" ht="13.6">
      <c r="A3" s="309"/>
      <c r="B3" s="310" t="s">
        <v>169</v>
      </c>
      <c r="C3" s="311" t="str">
        <f>Kadar.ode.!C3</f>
        <v>01.01.2021.</v>
      </c>
      <c r="D3" s="312"/>
      <c r="E3" s="312"/>
      <c r="F3" s="313"/>
      <c r="G3" s="101"/>
    </row>
    <row r="4" spans="1:7" ht="14.3">
      <c r="A4" s="309"/>
      <c r="B4" s="310" t="s">
        <v>1804</v>
      </c>
      <c r="C4" s="314" t="s">
        <v>1737</v>
      </c>
      <c r="D4" s="315"/>
      <c r="E4" s="315"/>
      <c r="F4" s="316"/>
      <c r="G4" s="101"/>
    </row>
    <row r="5" spans="1:7" ht="14.3">
      <c r="A5" s="309"/>
      <c r="B5" s="310" t="s">
        <v>209</v>
      </c>
      <c r="C5" s="314"/>
      <c r="D5" s="315"/>
      <c r="E5" s="315"/>
      <c r="F5" s="316"/>
      <c r="G5" s="101"/>
    </row>
    <row r="6" spans="1:7" ht="15.65">
      <c r="A6" s="174"/>
      <c r="B6" s="174"/>
      <c r="C6" s="174"/>
      <c r="D6" s="174"/>
      <c r="E6" s="174"/>
      <c r="F6" s="98"/>
      <c r="G6" s="98"/>
    </row>
    <row r="7" spans="1:7" ht="25.85">
      <c r="A7" s="306" t="s">
        <v>313</v>
      </c>
      <c r="B7" s="308" t="s">
        <v>314</v>
      </c>
      <c r="C7" s="307" t="s">
        <v>1817</v>
      </c>
      <c r="D7" s="307" t="s">
        <v>1852</v>
      </c>
      <c r="E7" s="317"/>
      <c r="F7" s="318"/>
      <c r="G7" s="52"/>
    </row>
    <row r="8" spans="1:7" ht="19.05">
      <c r="A8" s="306"/>
      <c r="B8" s="319" t="s">
        <v>315</v>
      </c>
      <c r="C8" s="320">
        <f>SUM(C9:C734)</f>
        <v>9713</v>
      </c>
      <c r="D8" s="320">
        <f>SUM(D9:D734)</f>
        <v>9713</v>
      </c>
      <c r="E8" s="317"/>
      <c r="F8" s="318"/>
      <c r="G8" s="52"/>
    </row>
    <row r="9" spans="1:7" ht="19.05">
      <c r="A9" s="321">
        <v>0</v>
      </c>
      <c r="B9" s="319" t="s">
        <v>1752</v>
      </c>
      <c r="C9" s="320"/>
      <c r="D9" s="320"/>
    </row>
    <row r="10" spans="1:7" ht="13.6">
      <c r="A10" s="322" t="s">
        <v>316</v>
      </c>
      <c r="B10" s="323" t="s">
        <v>317</v>
      </c>
      <c r="C10" s="282"/>
      <c r="D10" s="282"/>
    </row>
    <row r="11" spans="1:7" ht="13.6">
      <c r="A11" s="322" t="s">
        <v>318</v>
      </c>
      <c r="B11" s="323" t="s">
        <v>319</v>
      </c>
      <c r="C11" s="282"/>
      <c r="D11" s="282"/>
    </row>
    <row r="12" spans="1:7" ht="13.6">
      <c r="A12" s="322" t="s">
        <v>320</v>
      </c>
      <c r="B12" s="323" t="s">
        <v>321</v>
      </c>
      <c r="C12" s="282"/>
      <c r="D12" s="282"/>
    </row>
    <row r="13" spans="1:7" ht="13.6">
      <c r="A13" s="322" t="s">
        <v>322</v>
      </c>
      <c r="B13" s="323" t="s">
        <v>323</v>
      </c>
      <c r="C13" s="282"/>
      <c r="D13" s="282"/>
    </row>
    <row r="14" spans="1:7" ht="27.2">
      <c r="A14" s="322" t="s">
        <v>324</v>
      </c>
      <c r="B14" s="323" t="s">
        <v>325</v>
      </c>
      <c r="C14" s="282">
        <v>1</v>
      </c>
      <c r="D14" s="282">
        <v>1</v>
      </c>
    </row>
    <row r="15" spans="1:7" ht="13.6">
      <c r="A15" s="322" t="s">
        <v>326</v>
      </c>
      <c r="B15" s="323" t="s">
        <v>327</v>
      </c>
      <c r="C15" s="282"/>
      <c r="D15" s="282"/>
    </row>
    <row r="16" spans="1:7" ht="13.6">
      <c r="A16" s="322" t="s">
        <v>328</v>
      </c>
      <c r="B16" s="323" t="s">
        <v>329</v>
      </c>
      <c r="C16" s="282">
        <v>2</v>
      </c>
      <c r="D16" s="282">
        <v>2</v>
      </c>
    </row>
    <row r="17" spans="1:4" ht="13.6">
      <c r="A17" s="322" t="s">
        <v>330</v>
      </c>
      <c r="B17" s="324" t="s">
        <v>331</v>
      </c>
      <c r="C17" s="282"/>
      <c r="D17" s="282"/>
    </row>
    <row r="18" spans="1:4" ht="13.6">
      <c r="A18" s="322" t="s">
        <v>332</v>
      </c>
      <c r="B18" s="324" t="s">
        <v>333</v>
      </c>
      <c r="C18" s="282"/>
      <c r="D18" s="282"/>
    </row>
    <row r="19" spans="1:4" ht="13.6">
      <c r="A19" s="322" t="s">
        <v>334</v>
      </c>
      <c r="B19" s="324" t="s">
        <v>335</v>
      </c>
      <c r="C19" s="282"/>
      <c r="D19" s="282"/>
    </row>
    <row r="20" spans="1:4" ht="13.6">
      <c r="A20" s="322" t="s">
        <v>336</v>
      </c>
      <c r="B20" s="324" t="s">
        <v>337</v>
      </c>
      <c r="C20" s="282"/>
      <c r="D20" s="282"/>
    </row>
    <row r="21" spans="1:4" ht="13.6">
      <c r="A21" s="322" t="s">
        <v>338</v>
      </c>
      <c r="B21" s="324" t="s">
        <v>339</v>
      </c>
      <c r="C21" s="282"/>
      <c r="D21" s="282"/>
    </row>
    <row r="22" spans="1:4" ht="13.6">
      <c r="A22" s="322" t="s">
        <v>340</v>
      </c>
      <c r="B22" s="324" t="s">
        <v>341</v>
      </c>
      <c r="C22" s="282"/>
      <c r="D22" s="282"/>
    </row>
    <row r="23" spans="1:4" ht="13.6">
      <c r="A23" s="322" t="s">
        <v>342</v>
      </c>
      <c r="B23" s="324" t="s">
        <v>343</v>
      </c>
      <c r="C23" s="282"/>
      <c r="D23" s="282"/>
    </row>
    <row r="24" spans="1:4" ht="13.6">
      <c r="A24" s="322" t="s">
        <v>344</v>
      </c>
      <c r="B24" s="324" t="s">
        <v>345</v>
      </c>
      <c r="C24" s="282"/>
      <c r="D24" s="282"/>
    </row>
    <row r="25" spans="1:4" ht="13.6">
      <c r="A25" s="322" t="s">
        <v>346</v>
      </c>
      <c r="B25" s="324" t="s">
        <v>347</v>
      </c>
      <c r="C25" s="282"/>
      <c r="D25" s="282"/>
    </row>
    <row r="26" spans="1:4" ht="13.6">
      <c r="A26" s="322" t="s">
        <v>348</v>
      </c>
      <c r="B26" s="324" t="s">
        <v>349</v>
      </c>
      <c r="C26" s="282"/>
      <c r="D26" s="282"/>
    </row>
    <row r="27" spans="1:4" ht="19.05">
      <c r="A27" s="321">
        <v>1</v>
      </c>
      <c r="B27" s="325" t="s">
        <v>350</v>
      </c>
      <c r="C27" s="320"/>
      <c r="D27" s="320"/>
    </row>
    <row r="28" spans="1:4" ht="13.6">
      <c r="A28" s="322" t="s">
        <v>351</v>
      </c>
      <c r="B28" s="324" t="s">
        <v>352</v>
      </c>
      <c r="C28" s="282"/>
      <c r="D28" s="282"/>
    </row>
    <row r="29" spans="1:4" ht="13.6">
      <c r="A29" s="322" t="s">
        <v>353</v>
      </c>
      <c r="B29" s="324" t="s">
        <v>354</v>
      </c>
      <c r="C29" s="282"/>
      <c r="D29" s="282"/>
    </row>
    <row r="30" spans="1:4" ht="13.6">
      <c r="A30" s="322" t="s">
        <v>355</v>
      </c>
      <c r="B30" s="323" t="s">
        <v>356</v>
      </c>
      <c r="C30" s="282"/>
      <c r="D30" s="282"/>
    </row>
    <row r="31" spans="1:4" ht="13.6">
      <c r="A31" s="322" t="s">
        <v>357</v>
      </c>
      <c r="B31" s="323" t="s">
        <v>358</v>
      </c>
      <c r="C31" s="282"/>
      <c r="D31" s="282"/>
    </row>
    <row r="32" spans="1:4" ht="13.6">
      <c r="A32" s="322" t="s">
        <v>359</v>
      </c>
      <c r="B32" s="323" t="s">
        <v>360</v>
      </c>
      <c r="C32" s="282"/>
      <c r="D32" s="282"/>
    </row>
    <row r="33" spans="1:4" ht="13.6">
      <c r="A33" s="322" t="s">
        <v>361</v>
      </c>
      <c r="B33" s="323" t="s">
        <v>362</v>
      </c>
      <c r="C33" s="282"/>
      <c r="D33" s="282"/>
    </row>
    <row r="34" spans="1:4" ht="13.6">
      <c r="A34" s="322" t="s">
        <v>363</v>
      </c>
      <c r="B34" s="323" t="s">
        <v>364</v>
      </c>
      <c r="C34" s="282"/>
      <c r="D34" s="282"/>
    </row>
    <row r="35" spans="1:4" ht="13.6">
      <c r="A35" s="322" t="s">
        <v>365</v>
      </c>
      <c r="B35" s="323" t="s">
        <v>366</v>
      </c>
      <c r="C35" s="282"/>
      <c r="D35" s="282"/>
    </row>
    <row r="36" spans="1:4" ht="13.6">
      <c r="A36" s="322" t="s">
        <v>367</v>
      </c>
      <c r="B36" s="323" t="s">
        <v>368</v>
      </c>
      <c r="C36" s="282"/>
      <c r="D36" s="282"/>
    </row>
    <row r="37" spans="1:4" ht="13.6">
      <c r="A37" s="322" t="s">
        <v>369</v>
      </c>
      <c r="B37" s="323" t="s">
        <v>370</v>
      </c>
      <c r="C37" s="282">
        <v>9</v>
      </c>
      <c r="D37" s="282">
        <v>9</v>
      </c>
    </row>
    <row r="38" spans="1:4" ht="27.2">
      <c r="A38" s="322" t="s">
        <v>371</v>
      </c>
      <c r="B38" s="326" t="s">
        <v>372</v>
      </c>
      <c r="C38" s="282"/>
      <c r="D38" s="282"/>
    </row>
    <row r="39" spans="1:4" ht="27.2">
      <c r="A39" s="322" t="s">
        <v>373</v>
      </c>
      <c r="B39" s="326" t="s">
        <v>374</v>
      </c>
      <c r="C39" s="282"/>
      <c r="D39" s="282"/>
    </row>
    <row r="40" spans="1:4" ht="27.2">
      <c r="A40" s="322" t="s">
        <v>375</v>
      </c>
      <c r="B40" s="326" t="s">
        <v>376</v>
      </c>
      <c r="C40" s="282"/>
      <c r="D40" s="282"/>
    </row>
    <row r="41" spans="1:4" ht="27.2">
      <c r="A41" s="322" t="s">
        <v>377</v>
      </c>
      <c r="B41" s="326" t="s">
        <v>378</v>
      </c>
      <c r="C41" s="282"/>
      <c r="D41" s="282"/>
    </row>
    <row r="42" spans="1:4" ht="13.6">
      <c r="A42" s="322" t="s">
        <v>379</v>
      </c>
      <c r="B42" s="323" t="s">
        <v>380</v>
      </c>
      <c r="C42" s="282"/>
      <c r="D42" s="282"/>
    </row>
    <row r="43" spans="1:4" ht="13.6">
      <c r="A43" s="322" t="s">
        <v>381</v>
      </c>
      <c r="B43" s="324" t="s">
        <v>382</v>
      </c>
      <c r="C43" s="282"/>
      <c r="D43" s="282"/>
    </row>
    <row r="44" spans="1:4" ht="13.6">
      <c r="A44" s="322" t="s">
        <v>383</v>
      </c>
      <c r="B44" s="324" t="s">
        <v>384</v>
      </c>
      <c r="C44" s="282"/>
      <c r="D44" s="282"/>
    </row>
    <row r="45" spans="1:4" ht="13.6">
      <c r="A45" s="322" t="s">
        <v>385</v>
      </c>
      <c r="B45" s="324" t="s">
        <v>386</v>
      </c>
      <c r="C45" s="282"/>
      <c r="D45" s="282"/>
    </row>
    <row r="46" spans="1:4" ht="13.6">
      <c r="A46" s="322" t="s">
        <v>387</v>
      </c>
      <c r="B46" s="323" t="s">
        <v>388</v>
      </c>
      <c r="C46" s="282"/>
      <c r="D46" s="282"/>
    </row>
    <row r="47" spans="1:4" ht="13.6">
      <c r="A47" s="322" t="s">
        <v>389</v>
      </c>
      <c r="B47" s="323" t="s">
        <v>390</v>
      </c>
      <c r="C47" s="282"/>
      <c r="D47" s="282"/>
    </row>
    <row r="48" spans="1:4" ht="13.6">
      <c r="A48" s="322" t="s">
        <v>391</v>
      </c>
      <c r="B48" s="326" t="s">
        <v>392</v>
      </c>
      <c r="C48" s="282"/>
      <c r="D48" s="282"/>
    </row>
    <row r="49" spans="1:4" ht="13.6">
      <c r="A49" s="322" t="s">
        <v>393</v>
      </c>
      <c r="B49" s="326" t="s">
        <v>394</v>
      </c>
      <c r="C49" s="282"/>
      <c r="D49" s="282"/>
    </row>
    <row r="50" spans="1:4" ht="13.6">
      <c r="A50" s="322" t="s">
        <v>395</v>
      </c>
      <c r="B50" s="323" t="s">
        <v>396</v>
      </c>
      <c r="C50" s="282"/>
      <c r="D50" s="282"/>
    </row>
    <row r="51" spans="1:4" ht="13.6">
      <c r="A51" s="322" t="s">
        <v>397</v>
      </c>
      <c r="B51" s="323" t="s">
        <v>398</v>
      </c>
      <c r="C51" s="282">
        <v>24</v>
      </c>
      <c r="D51" s="282">
        <v>24</v>
      </c>
    </row>
    <row r="52" spans="1:4" ht="13.6">
      <c r="A52" s="322" t="s">
        <v>399</v>
      </c>
      <c r="B52" s="323" t="s">
        <v>400</v>
      </c>
      <c r="C52" s="282">
        <v>2</v>
      </c>
      <c r="D52" s="282">
        <v>2</v>
      </c>
    </row>
    <row r="53" spans="1:4" ht="13.6">
      <c r="A53" s="322" t="s">
        <v>401</v>
      </c>
      <c r="B53" s="323" t="s">
        <v>402</v>
      </c>
      <c r="C53" s="282">
        <v>17</v>
      </c>
      <c r="D53" s="282">
        <v>17</v>
      </c>
    </row>
    <row r="54" spans="1:4" ht="13.6">
      <c r="A54" s="322" t="s">
        <v>403</v>
      </c>
      <c r="B54" s="323" t="s">
        <v>404</v>
      </c>
      <c r="C54" s="282"/>
      <c r="D54" s="282"/>
    </row>
    <row r="55" spans="1:4" ht="13.6">
      <c r="A55" s="322" t="s">
        <v>405</v>
      </c>
      <c r="B55" s="323" t="s">
        <v>406</v>
      </c>
      <c r="C55" s="282">
        <v>11</v>
      </c>
      <c r="D55" s="282">
        <v>11</v>
      </c>
    </row>
    <row r="56" spans="1:4" ht="13.6">
      <c r="A56" s="322" t="s">
        <v>407</v>
      </c>
      <c r="B56" s="323" t="s">
        <v>408</v>
      </c>
      <c r="C56" s="282">
        <v>16</v>
      </c>
      <c r="D56" s="282">
        <v>16</v>
      </c>
    </row>
    <row r="57" spans="1:4" ht="13.6">
      <c r="A57" s="322" t="s">
        <v>409</v>
      </c>
      <c r="B57" s="326" t="s">
        <v>410</v>
      </c>
      <c r="C57" s="282">
        <v>10</v>
      </c>
      <c r="D57" s="282">
        <v>10</v>
      </c>
    </row>
    <row r="58" spans="1:4" ht="27.2">
      <c r="A58" s="322" t="s">
        <v>411</v>
      </c>
      <c r="B58" s="326" t="s">
        <v>412</v>
      </c>
      <c r="C58" s="282">
        <v>3</v>
      </c>
      <c r="D58" s="282">
        <v>3</v>
      </c>
    </row>
    <row r="59" spans="1:4" ht="27.2">
      <c r="A59" s="322" t="s">
        <v>413</v>
      </c>
      <c r="B59" s="326" t="s">
        <v>414</v>
      </c>
      <c r="C59" s="282">
        <v>3</v>
      </c>
      <c r="D59" s="282">
        <v>3</v>
      </c>
    </row>
    <row r="60" spans="1:4" ht="13.6">
      <c r="A60" s="322" t="s">
        <v>415</v>
      </c>
      <c r="B60" s="323" t="s">
        <v>416</v>
      </c>
      <c r="C60" s="282">
        <v>2</v>
      </c>
      <c r="D60" s="282">
        <v>2</v>
      </c>
    </row>
    <row r="61" spans="1:4" ht="13.6">
      <c r="A61" s="322" t="s">
        <v>417</v>
      </c>
      <c r="B61" s="323" t="s">
        <v>418</v>
      </c>
      <c r="C61" s="282">
        <v>9</v>
      </c>
      <c r="D61" s="282">
        <v>9</v>
      </c>
    </row>
    <row r="62" spans="1:4" ht="13.6">
      <c r="A62" s="322" t="s">
        <v>419</v>
      </c>
      <c r="B62" s="323" t="s">
        <v>420</v>
      </c>
      <c r="C62" s="282">
        <v>8</v>
      </c>
      <c r="D62" s="282">
        <v>8</v>
      </c>
    </row>
    <row r="63" spans="1:4" ht="13.6">
      <c r="A63" s="322" t="s">
        <v>421</v>
      </c>
      <c r="B63" s="323" t="s">
        <v>422</v>
      </c>
      <c r="C63" s="282">
        <v>23</v>
      </c>
      <c r="D63" s="282">
        <v>23</v>
      </c>
    </row>
    <row r="64" spans="1:4" ht="13.6">
      <c r="A64" s="327" t="s">
        <v>423</v>
      </c>
      <c r="B64" s="323" t="s">
        <v>424</v>
      </c>
      <c r="C64" s="282">
        <v>13</v>
      </c>
      <c r="D64" s="282">
        <v>13</v>
      </c>
    </row>
    <row r="65" spans="1:4" ht="13.6">
      <c r="A65" s="322" t="s">
        <v>425</v>
      </c>
      <c r="B65" s="323" t="s">
        <v>426</v>
      </c>
      <c r="C65" s="282">
        <v>33</v>
      </c>
      <c r="D65" s="282">
        <v>33</v>
      </c>
    </row>
    <row r="66" spans="1:4" ht="13.6">
      <c r="A66" s="322" t="s">
        <v>427</v>
      </c>
      <c r="B66" s="323" t="s">
        <v>428</v>
      </c>
      <c r="C66" s="282">
        <v>47</v>
      </c>
      <c r="D66" s="282">
        <v>47</v>
      </c>
    </row>
    <row r="67" spans="1:4" ht="13.6">
      <c r="A67" s="322" t="s">
        <v>429</v>
      </c>
      <c r="B67" s="323" t="s">
        <v>430</v>
      </c>
      <c r="C67" s="282">
        <v>16</v>
      </c>
      <c r="D67" s="282">
        <v>16</v>
      </c>
    </row>
    <row r="68" spans="1:4" ht="13.6">
      <c r="A68" s="322" t="s">
        <v>431</v>
      </c>
      <c r="B68" s="323" t="s">
        <v>432</v>
      </c>
      <c r="C68" s="282">
        <v>3</v>
      </c>
      <c r="D68" s="282">
        <v>3</v>
      </c>
    </row>
    <row r="69" spans="1:4" ht="13.6">
      <c r="A69" s="322" t="s">
        <v>433</v>
      </c>
      <c r="B69" s="323" t="s">
        <v>432</v>
      </c>
      <c r="C69" s="282">
        <v>10</v>
      </c>
      <c r="D69" s="282">
        <v>10</v>
      </c>
    </row>
    <row r="70" spans="1:4" ht="13.6">
      <c r="A70" s="322" t="s">
        <v>434</v>
      </c>
      <c r="B70" s="323" t="s">
        <v>435</v>
      </c>
      <c r="C70" s="282"/>
      <c r="D70" s="282"/>
    </row>
    <row r="71" spans="1:4" ht="13.6">
      <c r="A71" s="322" t="s">
        <v>436</v>
      </c>
      <c r="B71" s="323" t="s">
        <v>437</v>
      </c>
      <c r="C71" s="282">
        <v>1</v>
      </c>
      <c r="D71" s="282">
        <v>1</v>
      </c>
    </row>
    <row r="72" spans="1:4" ht="13.6">
      <c r="A72" s="322" t="s">
        <v>438</v>
      </c>
      <c r="B72" s="323" t="s">
        <v>439</v>
      </c>
      <c r="C72" s="282"/>
      <c r="D72" s="282"/>
    </row>
    <row r="73" spans="1:4" ht="13.6">
      <c r="A73" s="322" t="s">
        <v>440</v>
      </c>
      <c r="B73" s="323" t="s">
        <v>441</v>
      </c>
      <c r="C73" s="282">
        <v>2</v>
      </c>
      <c r="D73" s="282">
        <v>2</v>
      </c>
    </row>
    <row r="74" spans="1:4" ht="13.6">
      <c r="A74" s="322" t="s">
        <v>442</v>
      </c>
      <c r="B74" s="323" t="s">
        <v>443</v>
      </c>
      <c r="C74" s="282"/>
      <c r="D74" s="282"/>
    </row>
    <row r="75" spans="1:4" ht="13.6">
      <c r="A75" s="322" t="s">
        <v>444</v>
      </c>
      <c r="B75" s="323" t="s">
        <v>445</v>
      </c>
      <c r="C75" s="282">
        <v>19</v>
      </c>
      <c r="D75" s="282">
        <v>19</v>
      </c>
    </row>
    <row r="76" spans="1:4" ht="13.6">
      <c r="A76" s="322" t="s">
        <v>446</v>
      </c>
      <c r="B76" s="323" t="s">
        <v>447</v>
      </c>
      <c r="C76" s="282">
        <v>4</v>
      </c>
      <c r="D76" s="282">
        <v>4</v>
      </c>
    </row>
    <row r="77" spans="1:4" ht="13.6">
      <c r="A77" s="322" t="s">
        <v>448</v>
      </c>
      <c r="B77" s="323" t="s">
        <v>449</v>
      </c>
      <c r="C77" s="282">
        <v>5</v>
      </c>
      <c r="D77" s="282">
        <v>5</v>
      </c>
    </row>
    <row r="78" spans="1:4" ht="13.6">
      <c r="A78" s="322" t="s">
        <v>450</v>
      </c>
      <c r="B78" s="323" t="s">
        <v>451</v>
      </c>
      <c r="C78" s="282">
        <v>4</v>
      </c>
      <c r="D78" s="282">
        <v>4</v>
      </c>
    </row>
    <row r="79" spans="1:4" ht="13.6">
      <c r="A79" s="322" t="s">
        <v>452</v>
      </c>
      <c r="B79" s="323" t="s">
        <v>453</v>
      </c>
      <c r="C79" s="282"/>
      <c r="D79" s="282"/>
    </row>
    <row r="80" spans="1:4" ht="13.6">
      <c r="A80" s="322" t="s">
        <v>454</v>
      </c>
      <c r="B80" s="323" t="s">
        <v>455</v>
      </c>
      <c r="C80" s="282">
        <v>4</v>
      </c>
      <c r="D80" s="282">
        <v>4</v>
      </c>
    </row>
    <row r="81" spans="1:4" ht="13.6">
      <c r="A81" s="322" t="s">
        <v>456</v>
      </c>
      <c r="B81" s="323" t="s">
        <v>457</v>
      </c>
      <c r="C81" s="282"/>
      <c r="D81" s="282"/>
    </row>
    <row r="82" spans="1:4" ht="13.6">
      <c r="A82" s="322" t="s">
        <v>458</v>
      </c>
      <c r="B82" s="323" t="s">
        <v>459</v>
      </c>
      <c r="C82" s="282">
        <v>1</v>
      </c>
      <c r="D82" s="282">
        <v>1</v>
      </c>
    </row>
    <row r="83" spans="1:4" ht="13.6">
      <c r="A83" s="322" t="s">
        <v>460</v>
      </c>
      <c r="B83" s="323" t="s">
        <v>461</v>
      </c>
      <c r="C83" s="282">
        <v>13</v>
      </c>
      <c r="D83" s="282">
        <v>13</v>
      </c>
    </row>
    <row r="84" spans="1:4" ht="13.6">
      <c r="A84" s="322" t="s">
        <v>462</v>
      </c>
      <c r="B84" s="323" t="s">
        <v>463</v>
      </c>
      <c r="C84" s="282">
        <v>6</v>
      </c>
      <c r="D84" s="282">
        <v>6</v>
      </c>
    </row>
    <row r="85" spans="1:4" ht="13.6">
      <c r="A85" s="322" t="s">
        <v>464</v>
      </c>
      <c r="B85" s="323" t="s">
        <v>465</v>
      </c>
      <c r="C85" s="282">
        <v>9</v>
      </c>
      <c r="D85" s="282">
        <v>9</v>
      </c>
    </row>
    <row r="86" spans="1:4" ht="27.2">
      <c r="A86" s="322" t="s">
        <v>466</v>
      </c>
      <c r="B86" s="323" t="s">
        <v>467</v>
      </c>
      <c r="C86" s="282">
        <v>4</v>
      </c>
      <c r="D86" s="282">
        <v>4</v>
      </c>
    </row>
    <row r="87" spans="1:4" ht="27.2">
      <c r="A87" s="322" t="s">
        <v>468</v>
      </c>
      <c r="B87" s="323" t="s">
        <v>469</v>
      </c>
      <c r="C87" s="282">
        <v>3</v>
      </c>
      <c r="D87" s="282">
        <v>3</v>
      </c>
    </row>
    <row r="88" spans="1:4" ht="27.2">
      <c r="A88" s="322" t="s">
        <v>470</v>
      </c>
      <c r="B88" s="323" t="s">
        <v>471</v>
      </c>
      <c r="C88" s="282">
        <v>3</v>
      </c>
      <c r="D88" s="282">
        <v>3</v>
      </c>
    </row>
    <row r="89" spans="1:4" ht="19.05">
      <c r="A89" s="321">
        <v>2</v>
      </c>
      <c r="B89" s="328" t="s">
        <v>472</v>
      </c>
      <c r="C89" s="320"/>
      <c r="D89" s="320"/>
    </row>
    <row r="90" spans="1:4" ht="13.6">
      <c r="A90" s="322" t="s">
        <v>473</v>
      </c>
      <c r="B90" s="323" t="s">
        <v>474</v>
      </c>
      <c r="C90" s="282"/>
      <c r="D90" s="282"/>
    </row>
    <row r="91" spans="1:4" ht="13.6">
      <c r="A91" s="322" t="s">
        <v>475</v>
      </c>
      <c r="B91" s="323" t="s">
        <v>476</v>
      </c>
      <c r="C91" s="282"/>
      <c r="D91" s="282"/>
    </row>
    <row r="92" spans="1:4" ht="13.6">
      <c r="A92" s="322" t="s">
        <v>477</v>
      </c>
      <c r="B92" s="323" t="s">
        <v>478</v>
      </c>
      <c r="C92" s="282"/>
      <c r="D92" s="282"/>
    </row>
    <row r="93" spans="1:4" ht="13.6">
      <c r="A93" s="322" t="s">
        <v>479</v>
      </c>
      <c r="B93" s="326" t="s">
        <v>480</v>
      </c>
      <c r="C93" s="282"/>
      <c r="D93" s="282"/>
    </row>
    <row r="94" spans="1:4" ht="13.6">
      <c r="A94" s="322" t="s">
        <v>481</v>
      </c>
      <c r="B94" s="326" t="s">
        <v>482</v>
      </c>
      <c r="C94" s="282"/>
      <c r="D94" s="282"/>
    </row>
    <row r="95" spans="1:4" ht="13.6">
      <c r="A95" s="322" t="s">
        <v>483</v>
      </c>
      <c r="B95" s="326" t="s">
        <v>484</v>
      </c>
      <c r="C95" s="282"/>
      <c r="D95" s="282"/>
    </row>
    <row r="96" spans="1:4" ht="13.6">
      <c r="A96" s="322" t="s">
        <v>485</v>
      </c>
      <c r="B96" s="326" t="s">
        <v>486</v>
      </c>
      <c r="C96" s="282"/>
      <c r="D96" s="282"/>
    </row>
    <row r="97" spans="1:4" ht="13.6">
      <c r="A97" s="322" t="s">
        <v>487</v>
      </c>
      <c r="B97" s="326" t="s">
        <v>488</v>
      </c>
      <c r="C97" s="282"/>
      <c r="D97" s="282"/>
    </row>
    <row r="98" spans="1:4" ht="13.6">
      <c r="A98" s="322" t="s">
        <v>489</v>
      </c>
      <c r="B98" s="326" t="s">
        <v>490</v>
      </c>
      <c r="C98" s="282"/>
      <c r="D98" s="282"/>
    </row>
    <row r="99" spans="1:4" ht="13.6">
      <c r="A99" s="322" t="s">
        <v>491</v>
      </c>
      <c r="B99" s="326" t="s">
        <v>492</v>
      </c>
      <c r="C99" s="282"/>
      <c r="D99" s="282"/>
    </row>
    <row r="100" spans="1:4" ht="13.6">
      <c r="A100" s="322" t="s">
        <v>493</v>
      </c>
      <c r="B100" s="326" t="s">
        <v>494</v>
      </c>
      <c r="C100" s="282"/>
      <c r="D100" s="282"/>
    </row>
    <row r="101" spans="1:4" ht="13.6">
      <c r="A101" s="322" t="s">
        <v>495</v>
      </c>
      <c r="B101" s="326" t="s">
        <v>496</v>
      </c>
      <c r="C101" s="282"/>
      <c r="D101" s="282"/>
    </row>
    <row r="102" spans="1:4" ht="13.6">
      <c r="A102" s="322" t="s">
        <v>497</v>
      </c>
      <c r="B102" s="326" t="s">
        <v>498</v>
      </c>
      <c r="C102" s="282"/>
      <c r="D102" s="282"/>
    </row>
    <row r="103" spans="1:4" ht="13.6">
      <c r="A103" s="322" t="s">
        <v>499</v>
      </c>
      <c r="B103" s="326" t="s">
        <v>500</v>
      </c>
      <c r="C103" s="282"/>
      <c r="D103" s="282"/>
    </row>
    <row r="104" spans="1:4" ht="13.6">
      <c r="A104" s="322" t="s">
        <v>501</v>
      </c>
      <c r="B104" s="326" t="s">
        <v>502</v>
      </c>
      <c r="C104" s="282"/>
      <c r="D104" s="282"/>
    </row>
    <row r="105" spans="1:4" ht="13.6">
      <c r="A105" s="322" t="s">
        <v>503</v>
      </c>
      <c r="B105" s="326" t="s">
        <v>504</v>
      </c>
      <c r="C105" s="282"/>
      <c r="D105" s="282"/>
    </row>
    <row r="106" spans="1:4" ht="13.6">
      <c r="A106" s="322" t="s">
        <v>505</v>
      </c>
      <c r="B106" s="326" t="s">
        <v>506</v>
      </c>
      <c r="C106" s="282">
        <v>3</v>
      </c>
      <c r="D106" s="282">
        <v>3</v>
      </c>
    </row>
    <row r="107" spans="1:4" ht="13.6">
      <c r="A107" s="322" t="s">
        <v>507</v>
      </c>
      <c r="B107" s="326" t="s">
        <v>508</v>
      </c>
      <c r="C107" s="282">
        <v>7</v>
      </c>
      <c r="D107" s="282">
        <v>7</v>
      </c>
    </row>
    <row r="108" spans="1:4" ht="13.6">
      <c r="A108" s="322" t="s">
        <v>509</v>
      </c>
      <c r="B108" s="326" t="s">
        <v>510</v>
      </c>
      <c r="C108" s="282"/>
      <c r="D108" s="282"/>
    </row>
    <row r="109" spans="1:4" ht="19.05">
      <c r="A109" s="321">
        <v>3</v>
      </c>
      <c r="B109" s="328" t="s">
        <v>511</v>
      </c>
      <c r="C109" s="320"/>
      <c r="D109" s="320"/>
    </row>
    <row r="110" spans="1:4" ht="13.6">
      <c r="A110" s="322" t="s">
        <v>512</v>
      </c>
      <c r="B110" s="326" t="s">
        <v>513</v>
      </c>
      <c r="C110" s="282"/>
      <c r="D110" s="282"/>
    </row>
    <row r="111" spans="1:4" ht="13.6">
      <c r="A111" s="322" t="s">
        <v>514</v>
      </c>
      <c r="B111" s="326" t="s">
        <v>515</v>
      </c>
      <c r="C111" s="282">
        <v>1</v>
      </c>
      <c r="D111" s="282">
        <v>1</v>
      </c>
    </row>
    <row r="112" spans="1:4" ht="13.6">
      <c r="A112" s="322" t="s">
        <v>516</v>
      </c>
      <c r="B112" s="326" t="s">
        <v>517</v>
      </c>
      <c r="C112" s="282"/>
      <c r="D112" s="282"/>
    </row>
    <row r="113" spans="1:4" ht="13.6">
      <c r="A113" s="322" t="s">
        <v>518</v>
      </c>
      <c r="B113" s="326" t="s">
        <v>519</v>
      </c>
      <c r="C113" s="282"/>
      <c r="D113" s="282"/>
    </row>
    <row r="114" spans="1:4" ht="13.6">
      <c r="A114" s="322" t="s">
        <v>520</v>
      </c>
      <c r="B114" s="326" t="s">
        <v>521</v>
      </c>
      <c r="C114" s="282"/>
      <c r="D114" s="282"/>
    </row>
    <row r="115" spans="1:4" ht="13.6">
      <c r="A115" s="322" t="s">
        <v>522</v>
      </c>
      <c r="B115" s="326" t="s">
        <v>523</v>
      </c>
      <c r="C115" s="282"/>
      <c r="D115" s="282"/>
    </row>
    <row r="116" spans="1:4" ht="13.6">
      <c r="A116" s="322" t="s">
        <v>524</v>
      </c>
      <c r="B116" s="326" t="s">
        <v>525</v>
      </c>
      <c r="C116" s="282"/>
      <c r="D116" s="282"/>
    </row>
    <row r="117" spans="1:4" ht="13.6">
      <c r="A117" s="322" t="s">
        <v>526</v>
      </c>
      <c r="B117" s="326" t="s">
        <v>527</v>
      </c>
      <c r="C117" s="282"/>
      <c r="D117" s="282"/>
    </row>
    <row r="118" spans="1:4" ht="27.2">
      <c r="A118" s="322" t="s">
        <v>528</v>
      </c>
      <c r="B118" s="326" t="s">
        <v>529</v>
      </c>
      <c r="C118" s="282"/>
      <c r="D118" s="282"/>
    </row>
    <row r="119" spans="1:4" ht="13.6">
      <c r="A119" s="327" t="s">
        <v>530</v>
      </c>
      <c r="B119" s="329" t="s">
        <v>531</v>
      </c>
      <c r="C119" s="282"/>
      <c r="D119" s="282"/>
    </row>
    <row r="120" spans="1:4" ht="13.6">
      <c r="A120" s="322" t="s">
        <v>532</v>
      </c>
      <c r="B120" s="326" t="s">
        <v>533</v>
      </c>
      <c r="C120" s="282"/>
      <c r="D120" s="282"/>
    </row>
    <row r="121" spans="1:4" ht="13.6">
      <c r="A121" s="322" t="s">
        <v>534</v>
      </c>
      <c r="B121" s="326" t="s">
        <v>535</v>
      </c>
      <c r="C121" s="282">
        <v>68</v>
      </c>
      <c r="D121" s="282">
        <v>68</v>
      </c>
    </row>
    <row r="122" spans="1:4" ht="13.6">
      <c r="A122" s="322" t="s">
        <v>536</v>
      </c>
      <c r="B122" s="326" t="s">
        <v>537</v>
      </c>
      <c r="C122" s="282">
        <v>16</v>
      </c>
      <c r="D122" s="282">
        <v>16</v>
      </c>
    </row>
    <row r="123" spans="1:4" ht="13.6">
      <c r="A123" s="322" t="s">
        <v>538</v>
      </c>
      <c r="B123" s="326" t="s">
        <v>539</v>
      </c>
      <c r="C123" s="282"/>
      <c r="D123" s="282"/>
    </row>
    <row r="124" spans="1:4" ht="13.6">
      <c r="A124" s="322" t="s">
        <v>540</v>
      </c>
      <c r="B124" s="326" t="s">
        <v>541</v>
      </c>
      <c r="C124" s="282">
        <v>1</v>
      </c>
      <c r="D124" s="282">
        <v>1</v>
      </c>
    </row>
    <row r="125" spans="1:4" ht="13.6">
      <c r="A125" s="322" t="s">
        <v>542</v>
      </c>
      <c r="B125" s="326" t="s">
        <v>543</v>
      </c>
      <c r="C125" s="282"/>
      <c r="D125" s="282"/>
    </row>
    <row r="126" spans="1:4" ht="13.6">
      <c r="A126" s="322" t="s">
        <v>544</v>
      </c>
      <c r="B126" s="330" t="s">
        <v>545</v>
      </c>
      <c r="C126" s="282"/>
      <c r="D126" s="282"/>
    </row>
    <row r="127" spans="1:4" ht="13.6">
      <c r="A127" s="322" t="s">
        <v>546</v>
      </c>
      <c r="B127" s="326" t="s">
        <v>547</v>
      </c>
      <c r="C127" s="282">
        <v>10</v>
      </c>
      <c r="D127" s="282">
        <v>10</v>
      </c>
    </row>
    <row r="128" spans="1:4" ht="13.6">
      <c r="A128" s="322" t="s">
        <v>548</v>
      </c>
      <c r="B128" s="326" t="s">
        <v>549</v>
      </c>
      <c r="C128" s="282">
        <v>7</v>
      </c>
      <c r="D128" s="282">
        <v>7</v>
      </c>
    </row>
    <row r="129" spans="1:4" ht="13.6">
      <c r="A129" s="322" t="s">
        <v>550</v>
      </c>
      <c r="B129" s="326" t="s">
        <v>551</v>
      </c>
      <c r="C129" s="282">
        <v>11</v>
      </c>
      <c r="D129" s="282">
        <v>11</v>
      </c>
    </row>
    <row r="130" spans="1:4" ht="13.6">
      <c r="A130" s="322" t="s">
        <v>552</v>
      </c>
      <c r="B130" s="326" t="s">
        <v>553</v>
      </c>
      <c r="C130" s="282">
        <v>22</v>
      </c>
      <c r="D130" s="282">
        <v>22</v>
      </c>
    </row>
    <row r="131" spans="1:4" ht="13.6">
      <c r="A131" s="322" t="s">
        <v>554</v>
      </c>
      <c r="B131" s="326" t="s">
        <v>555</v>
      </c>
      <c r="C131" s="282">
        <v>100</v>
      </c>
      <c r="D131" s="282">
        <v>100</v>
      </c>
    </row>
    <row r="132" spans="1:4" ht="13.6">
      <c r="A132" s="322" t="s">
        <v>556</v>
      </c>
      <c r="B132" s="326" t="s">
        <v>557</v>
      </c>
      <c r="C132" s="282">
        <v>7</v>
      </c>
      <c r="D132" s="282">
        <v>7</v>
      </c>
    </row>
    <row r="133" spans="1:4" ht="13.6">
      <c r="A133" s="322" t="s">
        <v>558</v>
      </c>
      <c r="B133" s="326" t="s">
        <v>559</v>
      </c>
      <c r="C133" s="282">
        <v>1</v>
      </c>
      <c r="D133" s="282">
        <v>1</v>
      </c>
    </row>
    <row r="134" spans="1:4" ht="13.6">
      <c r="A134" s="322" t="s">
        <v>560</v>
      </c>
      <c r="B134" s="326" t="s">
        <v>561</v>
      </c>
      <c r="C134" s="282"/>
      <c r="D134" s="282"/>
    </row>
    <row r="135" spans="1:4" ht="13.6">
      <c r="A135" s="322" t="s">
        <v>562</v>
      </c>
      <c r="B135" s="326" t="s">
        <v>563</v>
      </c>
      <c r="C135" s="282">
        <v>11</v>
      </c>
      <c r="D135" s="282">
        <v>11</v>
      </c>
    </row>
    <row r="136" spans="1:4" ht="13.6">
      <c r="A136" s="322" t="s">
        <v>564</v>
      </c>
      <c r="B136" s="330" t="s">
        <v>565</v>
      </c>
      <c r="C136" s="282">
        <v>2</v>
      </c>
      <c r="D136" s="282">
        <v>2</v>
      </c>
    </row>
    <row r="137" spans="1:4" ht="13.6">
      <c r="A137" s="322" t="s">
        <v>566</v>
      </c>
      <c r="B137" s="330" t="s">
        <v>567</v>
      </c>
      <c r="C137" s="282"/>
      <c r="D137" s="282"/>
    </row>
    <row r="138" spans="1:4" ht="19.05">
      <c r="A138" s="321">
        <v>4</v>
      </c>
      <c r="B138" s="328" t="s">
        <v>568</v>
      </c>
      <c r="C138" s="320"/>
      <c r="D138" s="320"/>
    </row>
    <row r="139" spans="1:4" ht="13.6">
      <c r="A139" s="322" t="s">
        <v>569</v>
      </c>
      <c r="B139" s="326" t="s">
        <v>570</v>
      </c>
      <c r="C139" s="282"/>
      <c r="D139" s="282"/>
    </row>
    <row r="140" spans="1:4" ht="13.6">
      <c r="A140" s="322" t="s">
        <v>571</v>
      </c>
      <c r="B140" s="326" t="s">
        <v>572</v>
      </c>
      <c r="C140" s="282"/>
      <c r="D140" s="282"/>
    </row>
    <row r="141" spans="1:4" ht="13.6">
      <c r="A141" s="322" t="s">
        <v>573</v>
      </c>
      <c r="B141" s="326" t="s">
        <v>574</v>
      </c>
      <c r="C141" s="282">
        <v>1</v>
      </c>
      <c r="D141" s="282">
        <v>1</v>
      </c>
    </row>
    <row r="142" spans="1:4" ht="13.6">
      <c r="A142" s="322" t="s">
        <v>575</v>
      </c>
      <c r="B142" s="326" t="s">
        <v>576</v>
      </c>
      <c r="C142" s="282">
        <v>1</v>
      </c>
      <c r="D142" s="282">
        <v>1</v>
      </c>
    </row>
    <row r="143" spans="1:4" ht="13.6">
      <c r="A143" s="322" t="s">
        <v>577</v>
      </c>
      <c r="B143" s="326" t="s">
        <v>578</v>
      </c>
      <c r="C143" s="282"/>
      <c r="D143" s="282"/>
    </row>
    <row r="144" spans="1:4" ht="13.6">
      <c r="A144" s="322" t="s">
        <v>579</v>
      </c>
      <c r="B144" s="326" t="s">
        <v>580</v>
      </c>
      <c r="C144" s="282"/>
      <c r="D144" s="282"/>
    </row>
    <row r="145" spans="1:4" ht="13.6">
      <c r="A145" s="322" t="s">
        <v>581</v>
      </c>
      <c r="B145" s="326" t="s">
        <v>582</v>
      </c>
      <c r="C145" s="282"/>
      <c r="D145" s="282"/>
    </row>
    <row r="146" spans="1:4" ht="13.6">
      <c r="A146" s="322" t="s">
        <v>583</v>
      </c>
      <c r="B146" s="326" t="s">
        <v>584</v>
      </c>
      <c r="C146" s="282"/>
      <c r="D146" s="282"/>
    </row>
    <row r="147" spans="1:4" ht="13.6">
      <c r="A147" s="322" t="s">
        <v>585</v>
      </c>
      <c r="B147" s="326" t="s">
        <v>586</v>
      </c>
      <c r="C147" s="282"/>
      <c r="D147" s="282"/>
    </row>
    <row r="148" spans="1:4" ht="13.6">
      <c r="A148" s="322" t="s">
        <v>587</v>
      </c>
      <c r="B148" s="326" t="s">
        <v>588</v>
      </c>
      <c r="C148" s="282"/>
      <c r="D148" s="282"/>
    </row>
    <row r="149" spans="1:4" ht="13.6">
      <c r="A149" s="322" t="s">
        <v>589</v>
      </c>
      <c r="B149" s="326" t="s">
        <v>590</v>
      </c>
      <c r="C149" s="282"/>
      <c r="D149" s="282"/>
    </row>
    <row r="150" spans="1:4" ht="13.6">
      <c r="A150" s="322" t="s">
        <v>591</v>
      </c>
      <c r="B150" s="326" t="s">
        <v>592</v>
      </c>
      <c r="C150" s="282"/>
      <c r="D150" s="282"/>
    </row>
    <row r="151" spans="1:4" ht="13.6">
      <c r="A151" s="322" t="s">
        <v>593</v>
      </c>
      <c r="B151" s="326" t="s">
        <v>594</v>
      </c>
      <c r="C151" s="282"/>
      <c r="D151" s="282"/>
    </row>
    <row r="152" spans="1:4" ht="13.6">
      <c r="A152" s="322" t="s">
        <v>595</v>
      </c>
      <c r="B152" s="326" t="s">
        <v>596</v>
      </c>
      <c r="C152" s="282">
        <v>1</v>
      </c>
      <c r="D152" s="282">
        <v>1</v>
      </c>
    </row>
    <row r="153" spans="1:4" ht="13.6">
      <c r="A153" s="322" t="s">
        <v>597</v>
      </c>
      <c r="B153" s="326" t="s">
        <v>598</v>
      </c>
      <c r="C153" s="282">
        <v>3</v>
      </c>
      <c r="D153" s="282">
        <v>3</v>
      </c>
    </row>
    <row r="154" spans="1:4" ht="13.6">
      <c r="A154" s="322" t="s">
        <v>599</v>
      </c>
      <c r="B154" s="326" t="s">
        <v>600</v>
      </c>
      <c r="C154" s="282">
        <v>20</v>
      </c>
      <c r="D154" s="282">
        <v>20</v>
      </c>
    </row>
    <row r="155" spans="1:4" ht="13.6">
      <c r="A155" s="322" t="s">
        <v>601</v>
      </c>
      <c r="B155" s="326" t="s">
        <v>602</v>
      </c>
      <c r="C155" s="282">
        <v>55</v>
      </c>
      <c r="D155" s="282">
        <v>55</v>
      </c>
    </row>
    <row r="156" spans="1:4" ht="13.6">
      <c r="A156" s="322" t="s">
        <v>603</v>
      </c>
      <c r="B156" s="326" t="s">
        <v>604</v>
      </c>
      <c r="C156" s="282">
        <v>35</v>
      </c>
      <c r="D156" s="282">
        <v>35</v>
      </c>
    </row>
    <row r="157" spans="1:4" ht="13.6">
      <c r="A157" s="322" t="s">
        <v>605</v>
      </c>
      <c r="B157" s="326" t="s">
        <v>606</v>
      </c>
      <c r="C157" s="282"/>
      <c r="D157" s="282"/>
    </row>
    <row r="158" spans="1:4" ht="13.6">
      <c r="A158" s="322" t="s">
        <v>607</v>
      </c>
      <c r="B158" s="326" t="s">
        <v>608</v>
      </c>
      <c r="C158" s="282">
        <v>24</v>
      </c>
      <c r="D158" s="282">
        <v>24</v>
      </c>
    </row>
    <row r="159" spans="1:4" ht="13.6">
      <c r="A159" s="322" t="s">
        <v>609</v>
      </c>
      <c r="B159" s="326" t="s">
        <v>610</v>
      </c>
      <c r="C159" s="282">
        <v>24</v>
      </c>
      <c r="D159" s="282">
        <v>24</v>
      </c>
    </row>
    <row r="160" spans="1:4" ht="13.6">
      <c r="A160" s="322" t="s">
        <v>611</v>
      </c>
      <c r="B160" s="326" t="s">
        <v>612</v>
      </c>
      <c r="C160" s="282">
        <v>26</v>
      </c>
      <c r="D160" s="282">
        <v>26</v>
      </c>
    </row>
    <row r="161" spans="1:4" ht="13.6">
      <c r="A161" s="322" t="s">
        <v>613</v>
      </c>
      <c r="B161" s="326" t="s">
        <v>614</v>
      </c>
      <c r="C161" s="282">
        <v>93</v>
      </c>
      <c r="D161" s="282">
        <v>93</v>
      </c>
    </row>
    <row r="162" spans="1:4" ht="13.6">
      <c r="A162" s="322" t="s">
        <v>615</v>
      </c>
      <c r="B162" s="326" t="s">
        <v>616</v>
      </c>
      <c r="C162" s="282"/>
      <c r="D162" s="282"/>
    </row>
    <row r="163" spans="1:4" ht="13.6">
      <c r="A163" s="322" t="s">
        <v>617</v>
      </c>
      <c r="B163" s="326" t="s">
        <v>618</v>
      </c>
      <c r="C163" s="282"/>
      <c r="D163" s="282"/>
    </row>
    <row r="164" spans="1:4" ht="13.6">
      <c r="A164" s="322" t="s">
        <v>619</v>
      </c>
      <c r="B164" s="326" t="s">
        <v>620</v>
      </c>
      <c r="C164" s="282">
        <v>1</v>
      </c>
      <c r="D164" s="282">
        <v>1</v>
      </c>
    </row>
    <row r="165" spans="1:4" ht="13.6">
      <c r="A165" s="322" t="s">
        <v>621</v>
      </c>
      <c r="B165" s="326" t="s">
        <v>622</v>
      </c>
      <c r="C165" s="282">
        <v>6</v>
      </c>
      <c r="D165" s="282">
        <v>6</v>
      </c>
    </row>
    <row r="166" spans="1:4" ht="13.6">
      <c r="A166" s="322" t="s">
        <v>623</v>
      </c>
      <c r="B166" s="326" t="s">
        <v>624</v>
      </c>
      <c r="C166" s="282">
        <v>2</v>
      </c>
      <c r="D166" s="282">
        <v>2</v>
      </c>
    </row>
    <row r="167" spans="1:4" ht="13.6">
      <c r="A167" s="322" t="s">
        <v>625</v>
      </c>
      <c r="B167" s="326" t="s">
        <v>626</v>
      </c>
      <c r="C167" s="282">
        <v>2</v>
      </c>
      <c r="D167" s="282">
        <v>2</v>
      </c>
    </row>
    <row r="168" spans="1:4" ht="13.6">
      <c r="A168" s="322" t="s">
        <v>627</v>
      </c>
      <c r="B168" s="326" t="s">
        <v>628</v>
      </c>
      <c r="C168" s="282"/>
      <c r="D168" s="282"/>
    </row>
    <row r="169" spans="1:4" ht="13.6">
      <c r="A169" s="322" t="s">
        <v>629</v>
      </c>
      <c r="B169" s="326" t="s">
        <v>630</v>
      </c>
      <c r="C169" s="282">
        <v>19</v>
      </c>
      <c r="D169" s="282">
        <v>19</v>
      </c>
    </row>
    <row r="170" spans="1:4" ht="13.6">
      <c r="A170" s="322" t="s">
        <v>631</v>
      </c>
      <c r="B170" s="326" t="s">
        <v>632</v>
      </c>
      <c r="C170" s="282">
        <v>43</v>
      </c>
      <c r="D170" s="282">
        <v>43</v>
      </c>
    </row>
    <row r="171" spans="1:4" ht="13.6">
      <c r="A171" s="322" t="s">
        <v>633</v>
      </c>
      <c r="B171" s="326" t="s">
        <v>634</v>
      </c>
      <c r="C171" s="282">
        <v>7</v>
      </c>
      <c r="D171" s="282">
        <v>7</v>
      </c>
    </row>
    <row r="172" spans="1:4" ht="13.6">
      <c r="A172" s="322" t="s">
        <v>635</v>
      </c>
      <c r="B172" s="326" t="s">
        <v>636</v>
      </c>
      <c r="C172" s="282">
        <v>8</v>
      </c>
      <c r="D172" s="282">
        <v>8</v>
      </c>
    </row>
    <row r="173" spans="1:4" ht="13.6">
      <c r="A173" s="322" t="s">
        <v>637</v>
      </c>
      <c r="B173" s="326" t="s">
        <v>638</v>
      </c>
      <c r="C173" s="282">
        <v>31</v>
      </c>
      <c r="D173" s="282">
        <v>31</v>
      </c>
    </row>
    <row r="174" spans="1:4" ht="13.6">
      <c r="A174" s="322" t="s">
        <v>639</v>
      </c>
      <c r="B174" s="329" t="s">
        <v>640</v>
      </c>
      <c r="C174" s="282">
        <v>103</v>
      </c>
      <c r="D174" s="282">
        <v>103</v>
      </c>
    </row>
    <row r="175" spans="1:4" ht="13.6">
      <c r="A175" s="322" t="s">
        <v>641</v>
      </c>
      <c r="B175" s="326" t="s">
        <v>642</v>
      </c>
      <c r="C175" s="282"/>
      <c r="D175" s="282"/>
    </row>
    <row r="176" spans="1:4" ht="13.6">
      <c r="A176" s="322" t="s">
        <v>643</v>
      </c>
      <c r="B176" s="326" t="s">
        <v>644</v>
      </c>
      <c r="C176" s="282">
        <v>2</v>
      </c>
      <c r="D176" s="282">
        <v>2</v>
      </c>
    </row>
    <row r="177" spans="1:4" ht="13.6">
      <c r="A177" s="322" t="s">
        <v>645</v>
      </c>
      <c r="B177" s="326" t="s">
        <v>646</v>
      </c>
      <c r="C177" s="282">
        <v>5</v>
      </c>
      <c r="D177" s="282">
        <v>5</v>
      </c>
    </row>
    <row r="178" spans="1:4" ht="13.6">
      <c r="A178" s="322" t="s">
        <v>647</v>
      </c>
      <c r="B178" s="326" t="s">
        <v>648</v>
      </c>
      <c r="C178" s="282"/>
      <c r="D178" s="282"/>
    </row>
    <row r="179" spans="1:4" ht="13.6">
      <c r="A179" s="322" t="s">
        <v>649</v>
      </c>
      <c r="B179" s="326" t="s">
        <v>650</v>
      </c>
      <c r="C179" s="282">
        <v>2</v>
      </c>
      <c r="D179" s="282">
        <v>2</v>
      </c>
    </row>
    <row r="180" spans="1:4" ht="13.6">
      <c r="A180" s="322" t="s">
        <v>651</v>
      </c>
      <c r="B180" s="326" t="s">
        <v>652</v>
      </c>
      <c r="C180" s="282">
        <v>1</v>
      </c>
      <c r="D180" s="282">
        <v>1</v>
      </c>
    </row>
    <row r="181" spans="1:4" ht="13.6">
      <c r="A181" s="322" t="s">
        <v>653</v>
      </c>
      <c r="B181" s="326" t="s">
        <v>654</v>
      </c>
      <c r="C181" s="282"/>
      <c r="D181" s="282"/>
    </row>
    <row r="182" spans="1:4" ht="13.6">
      <c r="A182" s="322" t="s">
        <v>655</v>
      </c>
      <c r="B182" s="326" t="s">
        <v>656</v>
      </c>
      <c r="C182" s="282">
        <v>1</v>
      </c>
      <c r="D182" s="282">
        <v>1</v>
      </c>
    </row>
    <row r="183" spans="1:4" ht="13.6">
      <c r="A183" s="322" t="s">
        <v>657</v>
      </c>
      <c r="B183" s="326" t="s">
        <v>658</v>
      </c>
      <c r="C183" s="282">
        <v>2</v>
      </c>
      <c r="D183" s="282">
        <v>2</v>
      </c>
    </row>
    <row r="184" spans="1:4" ht="13.6">
      <c r="A184" s="322" t="s">
        <v>659</v>
      </c>
      <c r="B184" s="326" t="s">
        <v>660</v>
      </c>
      <c r="C184" s="282">
        <v>5</v>
      </c>
      <c r="D184" s="282">
        <v>5</v>
      </c>
    </row>
    <row r="185" spans="1:4" ht="13.6">
      <c r="A185" s="322" t="s">
        <v>661</v>
      </c>
      <c r="B185" s="326" t="s">
        <v>662</v>
      </c>
      <c r="C185" s="282">
        <v>6</v>
      </c>
      <c r="D185" s="282">
        <v>6</v>
      </c>
    </row>
    <row r="186" spans="1:4" ht="19.05">
      <c r="A186" s="321">
        <v>5</v>
      </c>
      <c r="B186" s="328" t="s">
        <v>663</v>
      </c>
      <c r="C186" s="320"/>
      <c r="D186" s="320"/>
    </row>
    <row r="187" spans="1:4" ht="27.2">
      <c r="A187" s="322" t="s">
        <v>664</v>
      </c>
      <c r="B187" s="326" t="s">
        <v>665</v>
      </c>
      <c r="C187" s="282"/>
      <c r="D187" s="282"/>
    </row>
    <row r="188" spans="1:4" ht="27.2">
      <c r="A188" s="322" t="s">
        <v>666</v>
      </c>
      <c r="B188" s="326" t="s">
        <v>667</v>
      </c>
      <c r="C188" s="282"/>
      <c r="D188" s="282"/>
    </row>
    <row r="189" spans="1:4" ht="13.6">
      <c r="A189" s="322" t="s">
        <v>668</v>
      </c>
      <c r="B189" s="326" t="s">
        <v>669</v>
      </c>
      <c r="C189" s="282"/>
      <c r="D189" s="282"/>
    </row>
    <row r="190" spans="1:4" ht="27.2">
      <c r="A190" s="327" t="s">
        <v>670</v>
      </c>
      <c r="B190" s="329" t="s">
        <v>671</v>
      </c>
      <c r="C190" s="282"/>
      <c r="D190" s="282"/>
    </row>
    <row r="191" spans="1:4" ht="27.2">
      <c r="A191" s="327" t="s">
        <v>672</v>
      </c>
      <c r="B191" s="329" t="s">
        <v>673</v>
      </c>
      <c r="C191" s="282"/>
      <c r="D191" s="282"/>
    </row>
    <row r="192" spans="1:4" ht="27.2">
      <c r="A192" s="327" t="s">
        <v>674</v>
      </c>
      <c r="B192" s="329" t="s">
        <v>671</v>
      </c>
      <c r="C192" s="282"/>
      <c r="D192" s="282"/>
    </row>
    <row r="193" spans="1:4" ht="27.2">
      <c r="A193" s="327" t="s">
        <v>675</v>
      </c>
      <c r="B193" s="329" t="s">
        <v>676</v>
      </c>
      <c r="C193" s="282"/>
      <c r="D193" s="282"/>
    </row>
    <row r="194" spans="1:4" ht="13.6">
      <c r="A194" s="322" t="s">
        <v>677</v>
      </c>
      <c r="B194" s="326" t="s">
        <v>678</v>
      </c>
      <c r="C194" s="282"/>
      <c r="D194" s="282"/>
    </row>
    <row r="195" spans="1:4" ht="13.6">
      <c r="A195" s="322" t="s">
        <v>679</v>
      </c>
      <c r="B195" s="326" t="s">
        <v>680</v>
      </c>
      <c r="C195" s="282"/>
      <c r="D195" s="282"/>
    </row>
    <row r="196" spans="1:4" ht="13.6">
      <c r="A196" s="322" t="s">
        <v>681</v>
      </c>
      <c r="B196" s="326" t="s">
        <v>682</v>
      </c>
      <c r="C196" s="282"/>
      <c r="D196" s="282"/>
    </row>
    <row r="197" spans="1:4" ht="13.6">
      <c r="A197" s="322" t="s">
        <v>683</v>
      </c>
      <c r="B197" s="326" t="s">
        <v>684</v>
      </c>
      <c r="C197" s="282"/>
      <c r="D197" s="282"/>
    </row>
    <row r="198" spans="1:4" ht="27.2">
      <c r="A198" s="322" t="s">
        <v>685</v>
      </c>
      <c r="B198" s="326" t="s">
        <v>686</v>
      </c>
      <c r="C198" s="282"/>
      <c r="D198" s="282"/>
    </row>
    <row r="199" spans="1:4" ht="27.2">
      <c r="A199" s="322" t="s">
        <v>687</v>
      </c>
      <c r="B199" s="326" t="s">
        <v>688</v>
      </c>
      <c r="C199" s="282"/>
      <c r="D199" s="282"/>
    </row>
    <row r="200" spans="1:4" ht="27.2">
      <c r="A200" s="322" t="s">
        <v>689</v>
      </c>
      <c r="B200" s="326" t="s">
        <v>690</v>
      </c>
      <c r="C200" s="282"/>
      <c r="D200" s="282"/>
    </row>
    <row r="201" spans="1:4" ht="27.2">
      <c r="A201" s="322" t="s">
        <v>691</v>
      </c>
      <c r="B201" s="326" t="s">
        <v>692</v>
      </c>
      <c r="C201" s="282"/>
      <c r="D201" s="282"/>
    </row>
    <row r="202" spans="1:4" ht="27.2">
      <c r="A202" s="322" t="s">
        <v>693</v>
      </c>
      <c r="B202" s="326" t="s">
        <v>694</v>
      </c>
      <c r="C202" s="282"/>
      <c r="D202" s="282"/>
    </row>
    <row r="203" spans="1:4" ht="27.2">
      <c r="A203" s="322" t="s">
        <v>695</v>
      </c>
      <c r="B203" s="326" t="s">
        <v>696</v>
      </c>
      <c r="C203" s="282"/>
      <c r="D203" s="282"/>
    </row>
    <row r="204" spans="1:4" ht="27.2">
      <c r="A204" s="322" t="s">
        <v>697</v>
      </c>
      <c r="B204" s="326" t="s">
        <v>698</v>
      </c>
      <c r="C204" s="282"/>
      <c r="D204" s="282"/>
    </row>
    <row r="205" spans="1:4" ht="13.6">
      <c r="A205" s="322" t="s">
        <v>699</v>
      </c>
      <c r="B205" s="326" t="s">
        <v>700</v>
      </c>
      <c r="C205" s="282"/>
      <c r="D205" s="282"/>
    </row>
    <row r="206" spans="1:4" ht="27.2">
      <c r="A206" s="322" t="s">
        <v>701</v>
      </c>
      <c r="B206" s="326" t="s">
        <v>702</v>
      </c>
      <c r="C206" s="282"/>
      <c r="D206" s="282"/>
    </row>
    <row r="207" spans="1:4" ht="13.6">
      <c r="A207" s="322" t="s">
        <v>703</v>
      </c>
      <c r="B207" s="326" t="s">
        <v>704</v>
      </c>
      <c r="C207" s="282"/>
      <c r="D207" s="282"/>
    </row>
    <row r="208" spans="1:4" ht="27.2">
      <c r="A208" s="322" t="s">
        <v>705</v>
      </c>
      <c r="B208" s="326" t="s">
        <v>706</v>
      </c>
      <c r="C208" s="282">
        <v>4</v>
      </c>
      <c r="D208" s="282">
        <v>4</v>
      </c>
    </row>
    <row r="209" spans="1:4" ht="27.2">
      <c r="A209" s="322" t="s">
        <v>707</v>
      </c>
      <c r="B209" s="326" t="s">
        <v>708</v>
      </c>
      <c r="C209" s="282">
        <v>16</v>
      </c>
      <c r="D209" s="282">
        <v>16</v>
      </c>
    </row>
    <row r="210" spans="1:4" ht="13.6">
      <c r="A210" s="322" t="s">
        <v>709</v>
      </c>
      <c r="B210" s="326" t="s">
        <v>710</v>
      </c>
      <c r="C210" s="282"/>
      <c r="D210" s="282"/>
    </row>
    <row r="211" spans="1:4" ht="13.6">
      <c r="A211" s="322" t="s">
        <v>711</v>
      </c>
      <c r="B211" s="326" t="s">
        <v>712</v>
      </c>
      <c r="C211" s="282"/>
      <c r="D211" s="282"/>
    </row>
    <row r="212" spans="1:4" ht="27.2">
      <c r="A212" s="327" t="s">
        <v>713</v>
      </c>
      <c r="B212" s="329" t="s">
        <v>714</v>
      </c>
      <c r="C212" s="282">
        <v>3</v>
      </c>
      <c r="D212" s="282">
        <v>3</v>
      </c>
    </row>
    <row r="213" spans="1:4" ht="27.2">
      <c r="A213" s="327" t="s">
        <v>715</v>
      </c>
      <c r="B213" s="329" t="s">
        <v>716</v>
      </c>
      <c r="C213" s="282">
        <v>11</v>
      </c>
      <c r="D213" s="282">
        <v>11</v>
      </c>
    </row>
    <row r="214" spans="1:4" ht="27.2">
      <c r="A214" s="322" t="s">
        <v>717</v>
      </c>
      <c r="B214" s="326" t="s">
        <v>718</v>
      </c>
      <c r="C214" s="282"/>
      <c r="D214" s="282"/>
    </row>
    <row r="215" spans="1:4" ht="27.2">
      <c r="A215" s="322" t="s">
        <v>719</v>
      </c>
      <c r="B215" s="326" t="s">
        <v>720</v>
      </c>
      <c r="C215" s="282"/>
      <c r="D215" s="282"/>
    </row>
    <row r="216" spans="1:4" ht="27.2">
      <c r="A216" s="322" t="s">
        <v>721</v>
      </c>
      <c r="B216" s="326" t="s">
        <v>722</v>
      </c>
      <c r="C216" s="282"/>
      <c r="D216" s="282"/>
    </row>
    <row r="217" spans="1:4" ht="27.2">
      <c r="A217" s="322" t="s">
        <v>723</v>
      </c>
      <c r="B217" s="326" t="s">
        <v>724</v>
      </c>
      <c r="C217" s="282"/>
      <c r="D217" s="282"/>
    </row>
    <row r="218" spans="1:4" ht="27.2">
      <c r="A218" s="322" t="s">
        <v>725</v>
      </c>
      <c r="B218" s="326" t="s">
        <v>726</v>
      </c>
      <c r="C218" s="282"/>
      <c r="D218" s="282"/>
    </row>
    <row r="219" spans="1:4" ht="27.2">
      <c r="A219" s="327" t="s">
        <v>727</v>
      </c>
      <c r="B219" s="329" t="s">
        <v>728</v>
      </c>
      <c r="C219" s="282"/>
      <c r="D219" s="282"/>
    </row>
    <row r="220" spans="1:4" ht="27.2">
      <c r="A220" s="327" t="s">
        <v>729</v>
      </c>
      <c r="B220" s="329" t="s">
        <v>730</v>
      </c>
      <c r="C220" s="282"/>
      <c r="D220" s="282"/>
    </row>
    <row r="221" spans="1:4" ht="13.6">
      <c r="A221" s="322" t="s">
        <v>731</v>
      </c>
      <c r="B221" s="330" t="s">
        <v>732</v>
      </c>
      <c r="C221" s="282"/>
      <c r="D221" s="282"/>
    </row>
    <row r="222" spans="1:4" ht="13.6">
      <c r="A222" s="322" t="s">
        <v>733</v>
      </c>
      <c r="B222" s="330" t="s">
        <v>732</v>
      </c>
      <c r="C222" s="282"/>
      <c r="D222" s="282"/>
    </row>
    <row r="223" spans="1:4" ht="13.6">
      <c r="A223" s="322" t="s">
        <v>734</v>
      </c>
      <c r="B223" s="330" t="s">
        <v>735</v>
      </c>
      <c r="C223" s="282"/>
      <c r="D223" s="282"/>
    </row>
    <row r="224" spans="1:4" ht="13.6">
      <c r="A224" s="322" t="s">
        <v>736</v>
      </c>
      <c r="B224" s="330" t="s">
        <v>737</v>
      </c>
      <c r="C224" s="282"/>
      <c r="D224" s="282"/>
    </row>
    <row r="225" spans="1:4" ht="13.6">
      <c r="A225" s="322" t="s">
        <v>738</v>
      </c>
      <c r="B225" s="326" t="s">
        <v>739</v>
      </c>
      <c r="C225" s="282"/>
      <c r="D225" s="282"/>
    </row>
    <row r="226" spans="1:4" ht="13.6">
      <c r="A226" s="322" t="s">
        <v>740</v>
      </c>
      <c r="B226" s="326" t="s">
        <v>741</v>
      </c>
      <c r="C226" s="282">
        <v>1</v>
      </c>
      <c r="D226" s="282">
        <v>1</v>
      </c>
    </row>
    <row r="227" spans="1:4" ht="13.6">
      <c r="A227" s="322" t="s">
        <v>742</v>
      </c>
      <c r="B227" s="326" t="s">
        <v>743</v>
      </c>
      <c r="C227" s="282">
        <v>2</v>
      </c>
      <c r="D227" s="282">
        <v>2</v>
      </c>
    </row>
    <row r="228" spans="1:4" ht="13.6">
      <c r="A228" s="322" t="s">
        <v>744</v>
      </c>
      <c r="B228" s="326" t="s">
        <v>745</v>
      </c>
      <c r="C228" s="282">
        <v>1</v>
      </c>
      <c r="D228" s="282">
        <v>1</v>
      </c>
    </row>
    <row r="229" spans="1:4" ht="13.6">
      <c r="A229" s="322" t="s">
        <v>746</v>
      </c>
      <c r="B229" s="326" t="s">
        <v>747</v>
      </c>
      <c r="C229" s="282"/>
      <c r="D229" s="282"/>
    </row>
    <row r="230" spans="1:4" ht="13.6">
      <c r="A230" s="322" t="s">
        <v>748</v>
      </c>
      <c r="B230" s="326" t="s">
        <v>749</v>
      </c>
      <c r="C230" s="282"/>
      <c r="D230" s="282"/>
    </row>
    <row r="231" spans="1:4" ht="27.2">
      <c r="A231" s="322" t="s">
        <v>750</v>
      </c>
      <c r="B231" s="326" t="s">
        <v>751</v>
      </c>
      <c r="C231" s="282"/>
      <c r="D231" s="282"/>
    </row>
    <row r="232" spans="1:4" ht="27.2">
      <c r="A232" s="322" t="s">
        <v>752</v>
      </c>
      <c r="B232" s="326" t="s">
        <v>753</v>
      </c>
      <c r="C232" s="282"/>
      <c r="D232" s="282"/>
    </row>
    <row r="233" spans="1:4" ht="27.2">
      <c r="A233" s="322" t="s">
        <v>754</v>
      </c>
      <c r="B233" s="326" t="s">
        <v>755</v>
      </c>
      <c r="C233" s="282"/>
      <c r="D233" s="282"/>
    </row>
    <row r="234" spans="1:4" ht="27.2">
      <c r="A234" s="322" t="s">
        <v>756</v>
      </c>
      <c r="B234" s="326" t="s">
        <v>757</v>
      </c>
      <c r="C234" s="282"/>
      <c r="D234" s="282"/>
    </row>
    <row r="235" spans="1:4" ht="13.6">
      <c r="A235" s="322" t="s">
        <v>758</v>
      </c>
      <c r="B235" s="326" t="s">
        <v>759</v>
      </c>
      <c r="C235" s="282"/>
      <c r="D235" s="282"/>
    </row>
    <row r="236" spans="1:4" ht="13.6">
      <c r="A236" s="322" t="s">
        <v>760</v>
      </c>
      <c r="B236" s="326" t="s">
        <v>761</v>
      </c>
      <c r="C236" s="282"/>
      <c r="D236" s="282"/>
    </row>
    <row r="237" spans="1:4" ht="27.2">
      <c r="A237" s="322" t="s">
        <v>762</v>
      </c>
      <c r="B237" s="326" t="s">
        <v>763</v>
      </c>
      <c r="C237" s="282">
        <v>14</v>
      </c>
      <c r="D237" s="282">
        <v>14</v>
      </c>
    </row>
    <row r="238" spans="1:4" ht="27.2">
      <c r="A238" s="322" t="s">
        <v>764</v>
      </c>
      <c r="B238" s="326" t="s">
        <v>765</v>
      </c>
      <c r="C238" s="282">
        <v>66</v>
      </c>
      <c r="D238" s="282">
        <v>66</v>
      </c>
    </row>
    <row r="239" spans="1:4" ht="13.6">
      <c r="A239" s="322" t="s">
        <v>766</v>
      </c>
      <c r="B239" s="326" t="s">
        <v>767</v>
      </c>
      <c r="C239" s="282"/>
      <c r="D239" s="282"/>
    </row>
    <row r="240" spans="1:4" ht="13.6">
      <c r="A240" s="322" t="s">
        <v>768</v>
      </c>
      <c r="B240" s="326" t="s">
        <v>769</v>
      </c>
      <c r="C240" s="282"/>
      <c r="D240" s="282"/>
    </row>
    <row r="241" spans="1:4" ht="13.6">
      <c r="A241" s="322" t="s">
        <v>770</v>
      </c>
      <c r="B241" s="326" t="s">
        <v>771</v>
      </c>
      <c r="C241" s="282">
        <v>24</v>
      </c>
      <c r="D241" s="282">
        <v>24</v>
      </c>
    </row>
    <row r="242" spans="1:4" ht="13.6">
      <c r="A242" s="322" t="s">
        <v>772</v>
      </c>
      <c r="B242" s="326" t="s">
        <v>773</v>
      </c>
      <c r="C242" s="282">
        <v>18</v>
      </c>
      <c r="D242" s="282">
        <v>18</v>
      </c>
    </row>
    <row r="243" spans="1:4" ht="13.6">
      <c r="A243" s="322" t="s">
        <v>774</v>
      </c>
      <c r="B243" s="326" t="s">
        <v>775</v>
      </c>
      <c r="C243" s="282">
        <v>5</v>
      </c>
      <c r="D243" s="282">
        <v>5</v>
      </c>
    </row>
    <row r="244" spans="1:4" ht="13.6">
      <c r="A244" s="322" t="s">
        <v>776</v>
      </c>
      <c r="B244" s="326" t="s">
        <v>777</v>
      </c>
      <c r="C244" s="282">
        <v>16</v>
      </c>
      <c r="D244" s="282">
        <v>16</v>
      </c>
    </row>
    <row r="245" spans="1:4" ht="13.6">
      <c r="A245" s="322" t="s">
        <v>778</v>
      </c>
      <c r="B245" s="326" t="s">
        <v>779</v>
      </c>
      <c r="C245" s="282"/>
      <c r="D245" s="282"/>
    </row>
    <row r="246" spans="1:4" ht="13.6">
      <c r="A246" s="322" t="s">
        <v>780</v>
      </c>
      <c r="B246" s="326" t="s">
        <v>781</v>
      </c>
      <c r="C246" s="282">
        <v>6</v>
      </c>
      <c r="D246" s="282">
        <v>6</v>
      </c>
    </row>
    <row r="247" spans="1:4" ht="13.6">
      <c r="A247" s="322" t="s">
        <v>782</v>
      </c>
      <c r="B247" s="326" t="s">
        <v>783</v>
      </c>
      <c r="C247" s="282">
        <v>9</v>
      </c>
      <c r="D247" s="282">
        <v>9</v>
      </c>
    </row>
    <row r="248" spans="1:4" ht="13.6">
      <c r="A248" s="322" t="s">
        <v>784</v>
      </c>
      <c r="B248" s="326" t="s">
        <v>785</v>
      </c>
      <c r="C248" s="282">
        <v>18</v>
      </c>
      <c r="D248" s="282">
        <v>18</v>
      </c>
    </row>
    <row r="249" spans="1:4" ht="13.6">
      <c r="A249" s="322" t="s">
        <v>786</v>
      </c>
      <c r="B249" s="326" t="s">
        <v>787</v>
      </c>
      <c r="C249" s="282">
        <v>89</v>
      </c>
      <c r="D249" s="282">
        <v>89</v>
      </c>
    </row>
    <row r="250" spans="1:4" ht="13.6">
      <c r="A250" s="322" t="s">
        <v>788</v>
      </c>
      <c r="B250" s="326" t="s">
        <v>789</v>
      </c>
      <c r="C250" s="282">
        <v>67</v>
      </c>
      <c r="D250" s="282">
        <v>67</v>
      </c>
    </row>
    <row r="251" spans="1:4" ht="13.6">
      <c r="A251" s="322" t="s">
        <v>790</v>
      </c>
      <c r="B251" s="326" t="s">
        <v>791</v>
      </c>
      <c r="C251" s="282">
        <v>17</v>
      </c>
      <c r="D251" s="282">
        <v>17</v>
      </c>
    </row>
    <row r="252" spans="1:4" ht="13.6">
      <c r="A252" s="322" t="s">
        <v>792</v>
      </c>
      <c r="B252" s="326" t="s">
        <v>793</v>
      </c>
      <c r="C252" s="282">
        <v>24</v>
      </c>
      <c r="D252" s="282">
        <v>24</v>
      </c>
    </row>
    <row r="253" spans="1:4" ht="13.6">
      <c r="A253" s="322" t="s">
        <v>794</v>
      </c>
      <c r="B253" s="326" t="s">
        <v>795</v>
      </c>
      <c r="C253" s="282"/>
      <c r="D253" s="282"/>
    </row>
    <row r="254" spans="1:4" ht="13.6">
      <c r="A254" s="322" t="s">
        <v>796</v>
      </c>
      <c r="B254" s="326" t="s">
        <v>797</v>
      </c>
      <c r="C254" s="282"/>
      <c r="D254" s="282"/>
    </row>
    <row r="255" spans="1:4" ht="13.6">
      <c r="A255" s="322" t="s">
        <v>798</v>
      </c>
      <c r="B255" s="326" t="s">
        <v>799</v>
      </c>
      <c r="C255" s="282">
        <v>6</v>
      </c>
      <c r="D255" s="282">
        <v>6</v>
      </c>
    </row>
    <row r="256" spans="1:4" ht="13.6">
      <c r="A256" s="322" t="s">
        <v>800</v>
      </c>
      <c r="B256" s="326" t="s">
        <v>801</v>
      </c>
      <c r="C256" s="282">
        <v>5</v>
      </c>
      <c r="D256" s="282">
        <v>5</v>
      </c>
    </row>
    <row r="257" spans="1:4" ht="13.6">
      <c r="A257" s="322" t="s">
        <v>802</v>
      </c>
      <c r="B257" s="330" t="s">
        <v>803</v>
      </c>
      <c r="C257" s="282">
        <v>38</v>
      </c>
      <c r="D257" s="282">
        <v>38</v>
      </c>
    </row>
    <row r="258" spans="1:4" ht="13.6">
      <c r="A258" s="322" t="s">
        <v>804</v>
      </c>
      <c r="B258" s="330" t="s">
        <v>805</v>
      </c>
      <c r="C258" s="282">
        <v>36</v>
      </c>
      <c r="D258" s="282">
        <v>36</v>
      </c>
    </row>
    <row r="259" spans="1:4" ht="13.6">
      <c r="A259" s="322" t="s">
        <v>806</v>
      </c>
      <c r="B259" s="330" t="s">
        <v>807</v>
      </c>
      <c r="C259" s="282">
        <v>7</v>
      </c>
      <c r="D259" s="282">
        <v>7</v>
      </c>
    </row>
    <row r="260" spans="1:4" ht="13.6">
      <c r="A260" s="322" t="s">
        <v>808</v>
      </c>
      <c r="B260" s="330" t="s">
        <v>809</v>
      </c>
      <c r="C260" s="282">
        <v>7</v>
      </c>
      <c r="D260" s="282">
        <v>7</v>
      </c>
    </row>
    <row r="261" spans="1:4" ht="13.6">
      <c r="A261" s="322" t="s">
        <v>810</v>
      </c>
      <c r="B261" s="326" t="s">
        <v>811</v>
      </c>
      <c r="C261" s="282">
        <v>6</v>
      </c>
      <c r="D261" s="282">
        <v>6</v>
      </c>
    </row>
    <row r="262" spans="1:4" ht="13.6">
      <c r="A262" s="322" t="s">
        <v>812</v>
      </c>
      <c r="B262" s="326" t="s">
        <v>813</v>
      </c>
      <c r="C262" s="282">
        <v>75</v>
      </c>
      <c r="D262" s="282">
        <v>75</v>
      </c>
    </row>
    <row r="263" spans="1:4" ht="13.6">
      <c r="A263" s="322" t="s">
        <v>814</v>
      </c>
      <c r="B263" s="330" t="s">
        <v>815</v>
      </c>
      <c r="C263" s="282">
        <v>92</v>
      </c>
      <c r="D263" s="282">
        <v>92</v>
      </c>
    </row>
    <row r="264" spans="1:4" ht="13.6">
      <c r="A264" s="322" t="s">
        <v>816</v>
      </c>
      <c r="B264" s="330" t="s">
        <v>817</v>
      </c>
      <c r="C264" s="282">
        <v>16</v>
      </c>
      <c r="D264" s="282">
        <v>16</v>
      </c>
    </row>
    <row r="265" spans="1:4" ht="13.6">
      <c r="A265" s="322" t="s">
        <v>818</v>
      </c>
      <c r="B265" s="330" t="s">
        <v>819</v>
      </c>
      <c r="C265" s="282">
        <v>93</v>
      </c>
      <c r="D265" s="282">
        <v>93</v>
      </c>
    </row>
    <row r="266" spans="1:4" ht="13.6">
      <c r="A266" s="322" t="s">
        <v>820</v>
      </c>
      <c r="B266" s="330" t="s">
        <v>821</v>
      </c>
      <c r="C266" s="282">
        <v>84</v>
      </c>
      <c r="D266" s="282">
        <v>84</v>
      </c>
    </row>
    <row r="267" spans="1:4" ht="19.05">
      <c r="A267" s="321">
        <v>6</v>
      </c>
      <c r="B267" s="328" t="s">
        <v>822</v>
      </c>
      <c r="C267" s="320"/>
      <c r="D267" s="320"/>
    </row>
    <row r="268" spans="1:4" ht="13.6">
      <c r="A268" s="322" t="s">
        <v>823</v>
      </c>
      <c r="B268" s="330" t="s">
        <v>824</v>
      </c>
      <c r="C268" s="282">
        <v>3</v>
      </c>
      <c r="D268" s="282">
        <v>3</v>
      </c>
    </row>
    <row r="269" spans="1:4" ht="13.6">
      <c r="A269" s="322" t="s">
        <v>825</v>
      </c>
      <c r="B269" s="330" t="s">
        <v>826</v>
      </c>
      <c r="C269" s="282">
        <v>19</v>
      </c>
      <c r="D269" s="282">
        <v>19</v>
      </c>
    </row>
    <row r="270" spans="1:4" ht="13.6">
      <c r="A270" s="322" t="s">
        <v>827</v>
      </c>
      <c r="B270" s="326" t="s">
        <v>828</v>
      </c>
      <c r="C270" s="282">
        <v>14</v>
      </c>
      <c r="D270" s="282">
        <v>14</v>
      </c>
    </row>
    <row r="271" spans="1:4" ht="13.6">
      <c r="A271" s="322" t="s">
        <v>829</v>
      </c>
      <c r="B271" s="326" t="s">
        <v>830</v>
      </c>
      <c r="C271" s="282">
        <v>29</v>
      </c>
      <c r="D271" s="282">
        <v>29</v>
      </c>
    </row>
    <row r="272" spans="1:4" ht="13.6">
      <c r="A272" s="322" t="s">
        <v>831</v>
      </c>
      <c r="B272" s="326" t="s">
        <v>832</v>
      </c>
      <c r="C272" s="282">
        <v>16</v>
      </c>
      <c r="D272" s="282">
        <v>16</v>
      </c>
    </row>
    <row r="273" spans="1:4" ht="27.2">
      <c r="A273" s="322" t="s">
        <v>833</v>
      </c>
      <c r="B273" s="326" t="s">
        <v>834</v>
      </c>
      <c r="C273" s="282">
        <v>28</v>
      </c>
      <c r="D273" s="282">
        <v>28</v>
      </c>
    </row>
    <row r="274" spans="1:4" ht="27.2">
      <c r="A274" s="322" t="s">
        <v>835</v>
      </c>
      <c r="B274" s="326" t="s">
        <v>836</v>
      </c>
      <c r="C274" s="282">
        <v>24</v>
      </c>
      <c r="D274" s="282">
        <v>24</v>
      </c>
    </row>
    <row r="275" spans="1:4" ht="13.6">
      <c r="A275" s="322" t="s">
        <v>837</v>
      </c>
      <c r="B275" s="326" t="s">
        <v>838</v>
      </c>
      <c r="C275" s="282">
        <v>4</v>
      </c>
      <c r="D275" s="282">
        <v>4</v>
      </c>
    </row>
    <row r="276" spans="1:4" ht="13.6">
      <c r="A276" s="322" t="s">
        <v>839</v>
      </c>
      <c r="B276" s="330" t="s">
        <v>840</v>
      </c>
      <c r="C276" s="282">
        <v>7</v>
      </c>
      <c r="D276" s="282">
        <v>7</v>
      </c>
    </row>
    <row r="277" spans="1:4" ht="13.6">
      <c r="A277" s="322" t="s">
        <v>841</v>
      </c>
      <c r="B277" s="330" t="s">
        <v>842</v>
      </c>
      <c r="C277" s="282">
        <v>11</v>
      </c>
      <c r="D277" s="282">
        <v>11</v>
      </c>
    </row>
    <row r="278" spans="1:4" ht="13.6">
      <c r="A278" s="322" t="s">
        <v>843</v>
      </c>
      <c r="B278" s="330" t="s">
        <v>844</v>
      </c>
      <c r="C278" s="282">
        <v>1</v>
      </c>
      <c r="D278" s="282">
        <v>1</v>
      </c>
    </row>
    <row r="279" spans="1:4" ht="13.6">
      <c r="A279" s="322" t="s">
        <v>845</v>
      </c>
      <c r="B279" s="330" t="s">
        <v>846</v>
      </c>
      <c r="C279" s="282">
        <v>12</v>
      </c>
      <c r="D279" s="282">
        <v>12</v>
      </c>
    </row>
    <row r="280" spans="1:4" ht="13.6">
      <c r="A280" s="322" t="s">
        <v>847</v>
      </c>
      <c r="B280" s="330" t="s">
        <v>848</v>
      </c>
      <c r="C280" s="282">
        <v>37</v>
      </c>
      <c r="D280" s="282">
        <v>37</v>
      </c>
    </row>
    <row r="281" spans="1:4" ht="13.6">
      <c r="A281" s="322" t="s">
        <v>849</v>
      </c>
      <c r="B281" s="330" t="s">
        <v>850</v>
      </c>
      <c r="C281" s="282"/>
      <c r="D281" s="282"/>
    </row>
    <row r="282" spans="1:4" ht="13.6">
      <c r="A282" s="322" t="s">
        <v>851</v>
      </c>
      <c r="B282" s="330" t="s">
        <v>852</v>
      </c>
      <c r="C282" s="282">
        <v>31</v>
      </c>
      <c r="D282" s="282">
        <v>31</v>
      </c>
    </row>
    <row r="283" spans="1:4" ht="13.6">
      <c r="A283" s="322" t="s">
        <v>853</v>
      </c>
      <c r="B283" s="326" t="s">
        <v>854</v>
      </c>
      <c r="C283" s="282">
        <v>21</v>
      </c>
      <c r="D283" s="282">
        <v>21</v>
      </c>
    </row>
    <row r="284" spans="1:4" ht="13.6">
      <c r="A284" s="327" t="s">
        <v>855</v>
      </c>
      <c r="B284" s="329" t="s">
        <v>856</v>
      </c>
      <c r="C284" s="282">
        <v>16</v>
      </c>
      <c r="D284" s="282">
        <v>16</v>
      </c>
    </row>
    <row r="285" spans="1:4" ht="13.6">
      <c r="A285" s="327" t="s">
        <v>857</v>
      </c>
      <c r="B285" s="329" t="s">
        <v>858</v>
      </c>
      <c r="C285" s="282">
        <v>212</v>
      </c>
      <c r="D285" s="282">
        <v>212</v>
      </c>
    </row>
    <row r="286" spans="1:4" ht="13.6">
      <c r="A286" s="322" t="s">
        <v>859</v>
      </c>
      <c r="B286" s="329" t="s">
        <v>860</v>
      </c>
      <c r="C286" s="282">
        <v>30</v>
      </c>
      <c r="D286" s="282">
        <v>30</v>
      </c>
    </row>
    <row r="287" spans="1:4" ht="13.6">
      <c r="A287" s="322" t="s">
        <v>861</v>
      </c>
      <c r="B287" s="326" t="s">
        <v>862</v>
      </c>
      <c r="C287" s="282">
        <v>5</v>
      </c>
      <c r="D287" s="282">
        <v>5</v>
      </c>
    </row>
    <row r="288" spans="1:4" ht="13.6">
      <c r="A288" s="322" t="s">
        <v>863</v>
      </c>
      <c r="B288" s="326" t="s">
        <v>864</v>
      </c>
      <c r="C288" s="282">
        <v>5</v>
      </c>
      <c r="D288" s="282">
        <v>5</v>
      </c>
    </row>
    <row r="289" spans="1:4" ht="13.6">
      <c r="A289" s="322" t="s">
        <v>865</v>
      </c>
      <c r="B289" s="326" t="s">
        <v>866</v>
      </c>
      <c r="C289" s="282">
        <v>7</v>
      </c>
      <c r="D289" s="282">
        <v>7</v>
      </c>
    </row>
    <row r="290" spans="1:4" ht="13.6">
      <c r="A290" s="322" t="s">
        <v>867</v>
      </c>
      <c r="B290" s="326" t="s">
        <v>868</v>
      </c>
      <c r="C290" s="282">
        <v>1</v>
      </c>
      <c r="D290" s="282">
        <v>1</v>
      </c>
    </row>
    <row r="291" spans="1:4" ht="13.6">
      <c r="A291" s="322" t="s">
        <v>869</v>
      </c>
      <c r="B291" s="326" t="s">
        <v>870</v>
      </c>
      <c r="C291" s="282">
        <v>1</v>
      </c>
      <c r="D291" s="282">
        <v>1</v>
      </c>
    </row>
    <row r="292" spans="1:4" ht="13.6">
      <c r="A292" s="322" t="s">
        <v>871</v>
      </c>
      <c r="B292" s="326" t="s">
        <v>872</v>
      </c>
      <c r="C292" s="282">
        <v>2</v>
      </c>
      <c r="D292" s="282">
        <v>2</v>
      </c>
    </row>
    <row r="293" spans="1:4" ht="13.6">
      <c r="A293" s="322" t="s">
        <v>873</v>
      </c>
      <c r="B293" s="326" t="s">
        <v>874</v>
      </c>
      <c r="C293" s="282">
        <v>2</v>
      </c>
      <c r="D293" s="282">
        <v>2</v>
      </c>
    </row>
    <row r="294" spans="1:4" ht="13.6">
      <c r="A294" s="322" t="s">
        <v>875</v>
      </c>
      <c r="B294" s="326" t="s">
        <v>876</v>
      </c>
      <c r="C294" s="282">
        <v>9</v>
      </c>
      <c r="D294" s="282">
        <v>9</v>
      </c>
    </row>
    <row r="295" spans="1:4" ht="13.6">
      <c r="A295" s="322" t="s">
        <v>877</v>
      </c>
      <c r="B295" s="326" t="s">
        <v>878</v>
      </c>
      <c r="C295" s="282">
        <v>9</v>
      </c>
      <c r="D295" s="282">
        <v>9</v>
      </c>
    </row>
    <row r="296" spans="1:4" ht="13.6">
      <c r="A296" s="322" t="s">
        <v>879</v>
      </c>
      <c r="B296" s="326" t="s">
        <v>880</v>
      </c>
      <c r="C296" s="282">
        <v>5</v>
      </c>
      <c r="D296" s="282">
        <v>5</v>
      </c>
    </row>
    <row r="297" spans="1:4" ht="13.6">
      <c r="A297" s="322" t="s">
        <v>881</v>
      </c>
      <c r="B297" s="326" t="s">
        <v>882</v>
      </c>
      <c r="C297" s="282">
        <v>14</v>
      </c>
      <c r="D297" s="282">
        <v>14</v>
      </c>
    </row>
    <row r="298" spans="1:4" ht="13.6">
      <c r="A298" s="322" t="s">
        <v>883</v>
      </c>
      <c r="B298" s="326" t="s">
        <v>884</v>
      </c>
      <c r="C298" s="282">
        <v>66</v>
      </c>
      <c r="D298" s="282">
        <v>66</v>
      </c>
    </row>
    <row r="299" spans="1:4" ht="13.6">
      <c r="A299" s="322" t="s">
        <v>885</v>
      </c>
      <c r="B299" s="326" t="s">
        <v>886</v>
      </c>
      <c r="C299" s="282">
        <v>40</v>
      </c>
      <c r="D299" s="282">
        <v>40</v>
      </c>
    </row>
    <row r="300" spans="1:4" ht="13.6">
      <c r="A300" s="322" t="s">
        <v>887</v>
      </c>
      <c r="B300" s="326" t="s">
        <v>888</v>
      </c>
      <c r="C300" s="282">
        <v>295</v>
      </c>
      <c r="D300" s="282">
        <v>295</v>
      </c>
    </row>
    <row r="301" spans="1:4" ht="13.6">
      <c r="A301" s="322" t="s">
        <v>889</v>
      </c>
      <c r="B301" s="326" t="s">
        <v>890</v>
      </c>
      <c r="C301" s="282">
        <v>26</v>
      </c>
      <c r="D301" s="282">
        <v>26</v>
      </c>
    </row>
    <row r="302" spans="1:4" ht="13.6">
      <c r="A302" s="322" t="s">
        <v>891</v>
      </c>
      <c r="B302" s="326" t="s">
        <v>892</v>
      </c>
      <c r="C302" s="282">
        <v>21</v>
      </c>
      <c r="D302" s="282">
        <v>21</v>
      </c>
    </row>
    <row r="303" spans="1:4" ht="13.6">
      <c r="A303" s="322" t="s">
        <v>893</v>
      </c>
      <c r="B303" s="326" t="s">
        <v>894</v>
      </c>
      <c r="C303" s="282"/>
      <c r="D303" s="282"/>
    </row>
    <row r="304" spans="1:4" ht="13.6">
      <c r="A304" s="322" t="s">
        <v>895</v>
      </c>
      <c r="B304" s="326" t="s">
        <v>896</v>
      </c>
      <c r="C304" s="282">
        <v>4</v>
      </c>
      <c r="D304" s="282">
        <v>4</v>
      </c>
    </row>
    <row r="305" spans="1:4" ht="13.6">
      <c r="A305" s="322" t="s">
        <v>897</v>
      </c>
      <c r="B305" s="326" t="s">
        <v>898</v>
      </c>
      <c r="C305" s="282">
        <v>3</v>
      </c>
      <c r="D305" s="282">
        <v>3</v>
      </c>
    </row>
    <row r="306" spans="1:4" ht="13.6">
      <c r="A306" s="322" t="s">
        <v>899</v>
      </c>
      <c r="B306" s="326" t="s">
        <v>900</v>
      </c>
      <c r="C306" s="282">
        <v>2</v>
      </c>
      <c r="D306" s="282">
        <v>2</v>
      </c>
    </row>
    <row r="307" spans="1:4" ht="13.6">
      <c r="A307" s="322" t="s">
        <v>901</v>
      </c>
      <c r="B307" s="330" t="s">
        <v>902</v>
      </c>
      <c r="C307" s="282">
        <v>2</v>
      </c>
      <c r="D307" s="282">
        <v>2</v>
      </c>
    </row>
    <row r="308" spans="1:4" ht="13.6">
      <c r="A308" s="322" t="s">
        <v>903</v>
      </c>
      <c r="B308" s="330" t="s">
        <v>904</v>
      </c>
      <c r="C308" s="282">
        <v>13</v>
      </c>
      <c r="D308" s="282">
        <v>13</v>
      </c>
    </row>
    <row r="309" spans="1:4" ht="13.6">
      <c r="A309" s="322" t="s">
        <v>905</v>
      </c>
      <c r="B309" s="330" t="s">
        <v>906</v>
      </c>
      <c r="C309" s="282">
        <v>111</v>
      </c>
      <c r="D309" s="282">
        <v>111</v>
      </c>
    </row>
    <row r="310" spans="1:4" ht="27.2">
      <c r="A310" s="322" t="s">
        <v>907</v>
      </c>
      <c r="B310" s="330" t="s">
        <v>908</v>
      </c>
      <c r="C310" s="282">
        <v>12</v>
      </c>
      <c r="D310" s="282">
        <v>12</v>
      </c>
    </row>
    <row r="311" spans="1:4" ht="27.2">
      <c r="A311" s="322" t="s">
        <v>909</v>
      </c>
      <c r="B311" s="330" t="s">
        <v>910</v>
      </c>
      <c r="C311" s="282">
        <v>97</v>
      </c>
      <c r="D311" s="282">
        <v>97</v>
      </c>
    </row>
    <row r="312" spans="1:4" ht="13.6">
      <c r="A312" s="322" t="s">
        <v>911</v>
      </c>
      <c r="B312" s="330" t="s">
        <v>912</v>
      </c>
      <c r="C312" s="282">
        <v>30</v>
      </c>
      <c r="D312" s="282">
        <v>30</v>
      </c>
    </row>
    <row r="313" spans="1:4" ht="13.6">
      <c r="A313" s="322" t="s">
        <v>913</v>
      </c>
      <c r="B313" s="330" t="s">
        <v>914</v>
      </c>
      <c r="C313" s="282">
        <v>85</v>
      </c>
      <c r="D313" s="282">
        <v>85</v>
      </c>
    </row>
    <row r="314" spans="1:4" ht="19.05">
      <c r="A314" s="321">
        <v>7</v>
      </c>
      <c r="B314" s="328" t="s">
        <v>915</v>
      </c>
      <c r="C314" s="320"/>
      <c r="D314" s="320"/>
    </row>
    <row r="315" spans="1:4" ht="13.6">
      <c r="A315" s="322" t="s">
        <v>916</v>
      </c>
      <c r="B315" s="330" t="s">
        <v>917</v>
      </c>
      <c r="C315" s="282"/>
      <c r="D315" s="282"/>
    </row>
    <row r="316" spans="1:4" ht="13.6">
      <c r="A316" s="322" t="s">
        <v>918</v>
      </c>
      <c r="B316" s="330" t="s">
        <v>919</v>
      </c>
      <c r="C316" s="282">
        <v>4</v>
      </c>
      <c r="D316" s="282">
        <v>4</v>
      </c>
    </row>
    <row r="317" spans="1:4" ht="13.6">
      <c r="A317" s="322" t="s">
        <v>920</v>
      </c>
      <c r="B317" s="330" t="s">
        <v>921</v>
      </c>
      <c r="C317" s="282">
        <v>1</v>
      </c>
      <c r="D317" s="282">
        <v>1</v>
      </c>
    </row>
    <row r="318" spans="1:4" ht="13.6">
      <c r="A318" s="322" t="s">
        <v>922</v>
      </c>
      <c r="B318" s="330" t="s">
        <v>923</v>
      </c>
      <c r="C318" s="282">
        <v>1</v>
      </c>
      <c r="D318" s="282">
        <v>1</v>
      </c>
    </row>
    <row r="319" spans="1:4" ht="13.6">
      <c r="A319" s="322" t="s">
        <v>924</v>
      </c>
      <c r="B319" s="330" t="s">
        <v>925</v>
      </c>
      <c r="C319" s="282"/>
      <c r="D319" s="282"/>
    </row>
    <row r="320" spans="1:4" ht="13.6">
      <c r="A320" s="322" t="s">
        <v>926</v>
      </c>
      <c r="B320" s="330" t="s">
        <v>927</v>
      </c>
      <c r="C320" s="282">
        <v>2</v>
      </c>
      <c r="D320" s="282">
        <v>2</v>
      </c>
    </row>
    <row r="321" spans="1:4" ht="13.6">
      <c r="A321" s="322" t="s">
        <v>928</v>
      </c>
      <c r="B321" s="330" t="s">
        <v>929</v>
      </c>
      <c r="C321" s="282">
        <v>77</v>
      </c>
      <c r="D321" s="282">
        <v>77</v>
      </c>
    </row>
    <row r="322" spans="1:4" ht="13.6">
      <c r="A322" s="322" t="s">
        <v>930</v>
      </c>
      <c r="B322" s="329" t="s">
        <v>931</v>
      </c>
      <c r="C322" s="282"/>
      <c r="D322" s="282"/>
    </row>
    <row r="323" spans="1:4" ht="13.6">
      <c r="A323" s="322" t="s">
        <v>932</v>
      </c>
      <c r="B323" s="329" t="s">
        <v>933</v>
      </c>
      <c r="C323" s="282"/>
      <c r="D323" s="282"/>
    </row>
    <row r="324" spans="1:4" ht="27.2">
      <c r="A324" s="322" t="s">
        <v>934</v>
      </c>
      <c r="B324" s="330" t="s">
        <v>935</v>
      </c>
      <c r="C324" s="282"/>
      <c r="D324" s="282"/>
    </row>
    <row r="325" spans="1:4" ht="27.2">
      <c r="A325" s="322" t="s">
        <v>936</v>
      </c>
      <c r="B325" s="330" t="s">
        <v>937</v>
      </c>
      <c r="C325" s="282">
        <v>1</v>
      </c>
      <c r="D325" s="282">
        <v>1</v>
      </c>
    </row>
    <row r="326" spans="1:4" ht="27.2">
      <c r="A326" s="322" t="s">
        <v>938</v>
      </c>
      <c r="B326" s="330" t="s">
        <v>939</v>
      </c>
      <c r="C326" s="282">
        <v>5</v>
      </c>
      <c r="D326" s="282">
        <v>5</v>
      </c>
    </row>
    <row r="327" spans="1:4" ht="27.2">
      <c r="A327" s="322" t="s">
        <v>940</v>
      </c>
      <c r="B327" s="330" t="s">
        <v>941</v>
      </c>
      <c r="C327" s="282">
        <v>113</v>
      </c>
      <c r="D327" s="282">
        <v>113</v>
      </c>
    </row>
    <row r="328" spans="1:4" ht="13.6">
      <c r="A328" s="322" t="s">
        <v>942</v>
      </c>
      <c r="B328" s="329" t="s">
        <v>943</v>
      </c>
      <c r="C328" s="282"/>
      <c r="D328" s="282"/>
    </row>
    <row r="329" spans="1:4" ht="13.6">
      <c r="A329" s="322" t="s">
        <v>944</v>
      </c>
      <c r="B329" s="329" t="s">
        <v>945</v>
      </c>
      <c r="C329" s="282"/>
      <c r="D329" s="282"/>
    </row>
    <row r="330" spans="1:4" ht="13.6">
      <c r="A330" s="322" t="s">
        <v>946</v>
      </c>
      <c r="B330" s="330" t="s">
        <v>947</v>
      </c>
      <c r="C330" s="282"/>
      <c r="D330" s="282"/>
    </row>
    <row r="331" spans="1:4" ht="13.6">
      <c r="A331" s="322" t="s">
        <v>948</v>
      </c>
      <c r="B331" s="330" t="s">
        <v>949</v>
      </c>
      <c r="C331" s="282"/>
      <c r="D331" s="282"/>
    </row>
    <row r="332" spans="1:4" ht="13.6">
      <c r="A332" s="322" t="s">
        <v>950</v>
      </c>
      <c r="B332" s="326" t="s">
        <v>951</v>
      </c>
      <c r="C332" s="282">
        <v>5</v>
      </c>
      <c r="D332" s="282">
        <v>5</v>
      </c>
    </row>
    <row r="333" spans="1:4" ht="13.6">
      <c r="A333" s="322" t="s">
        <v>952</v>
      </c>
      <c r="B333" s="326" t="s">
        <v>953</v>
      </c>
      <c r="C333" s="282">
        <v>21</v>
      </c>
      <c r="D333" s="282">
        <v>21</v>
      </c>
    </row>
    <row r="334" spans="1:4" ht="13.6">
      <c r="A334" s="322" t="s">
        <v>954</v>
      </c>
      <c r="B334" s="326" t="s">
        <v>955</v>
      </c>
      <c r="C334" s="282">
        <v>1</v>
      </c>
      <c r="D334" s="282">
        <v>1</v>
      </c>
    </row>
    <row r="335" spans="1:4" ht="27.2">
      <c r="A335" s="322" t="s">
        <v>956</v>
      </c>
      <c r="B335" s="326" t="s">
        <v>957</v>
      </c>
      <c r="C335" s="282">
        <v>14</v>
      </c>
      <c r="D335" s="282">
        <v>14</v>
      </c>
    </row>
    <row r="336" spans="1:4" ht="27.2">
      <c r="A336" s="322" t="s">
        <v>958</v>
      </c>
      <c r="B336" s="326" t="s">
        <v>959</v>
      </c>
      <c r="C336" s="282">
        <v>35</v>
      </c>
      <c r="D336" s="282">
        <v>35</v>
      </c>
    </row>
    <row r="337" spans="1:4" ht="13.6">
      <c r="A337" s="322" t="s">
        <v>960</v>
      </c>
      <c r="B337" s="326" t="s">
        <v>961</v>
      </c>
      <c r="C337" s="282">
        <v>13</v>
      </c>
      <c r="D337" s="282">
        <v>13</v>
      </c>
    </row>
    <row r="338" spans="1:4" ht="13.6">
      <c r="A338" s="322" t="s">
        <v>962</v>
      </c>
      <c r="B338" s="326" t="s">
        <v>963</v>
      </c>
      <c r="C338" s="282">
        <v>41</v>
      </c>
      <c r="D338" s="282">
        <v>41</v>
      </c>
    </row>
    <row r="339" spans="1:4" ht="27.2">
      <c r="A339" s="322" t="s">
        <v>964</v>
      </c>
      <c r="B339" s="326" t="s">
        <v>965</v>
      </c>
      <c r="C339" s="282">
        <v>16</v>
      </c>
      <c r="D339" s="282">
        <v>16</v>
      </c>
    </row>
    <row r="340" spans="1:4" ht="27.2">
      <c r="A340" s="322" t="s">
        <v>966</v>
      </c>
      <c r="B340" s="326" t="s">
        <v>967</v>
      </c>
      <c r="C340" s="282">
        <v>21</v>
      </c>
      <c r="D340" s="282">
        <v>21</v>
      </c>
    </row>
    <row r="341" spans="1:4" ht="13.6">
      <c r="A341" s="322" t="s">
        <v>968</v>
      </c>
      <c r="B341" s="326" t="s">
        <v>969</v>
      </c>
      <c r="C341" s="282">
        <v>34</v>
      </c>
      <c r="D341" s="282">
        <v>34</v>
      </c>
    </row>
    <row r="342" spans="1:4" ht="13.6">
      <c r="A342" s="322" t="s">
        <v>970</v>
      </c>
      <c r="B342" s="326" t="s">
        <v>971</v>
      </c>
      <c r="C342" s="282">
        <v>50</v>
      </c>
      <c r="D342" s="282">
        <v>50</v>
      </c>
    </row>
    <row r="343" spans="1:4" ht="19.05">
      <c r="A343" s="321">
        <v>8</v>
      </c>
      <c r="B343" s="328" t="s">
        <v>972</v>
      </c>
      <c r="C343" s="320"/>
      <c r="D343" s="320"/>
    </row>
    <row r="344" spans="1:4" ht="27.2">
      <c r="A344" s="331" t="s">
        <v>973</v>
      </c>
      <c r="B344" s="329" t="s">
        <v>974</v>
      </c>
      <c r="C344" s="282"/>
      <c r="D344" s="282"/>
    </row>
    <row r="345" spans="1:4" ht="27.2">
      <c r="A345" s="331" t="s">
        <v>975</v>
      </c>
      <c r="B345" s="329" t="s">
        <v>976</v>
      </c>
      <c r="C345" s="282"/>
      <c r="D345" s="282"/>
    </row>
    <row r="346" spans="1:4" ht="13.6">
      <c r="A346" s="322" t="s">
        <v>977</v>
      </c>
      <c r="B346" s="326" t="s">
        <v>978</v>
      </c>
      <c r="C346" s="282"/>
      <c r="D346" s="282"/>
    </row>
    <row r="347" spans="1:4" ht="13.6">
      <c r="A347" s="322" t="s">
        <v>979</v>
      </c>
      <c r="B347" s="326" t="s">
        <v>980</v>
      </c>
      <c r="C347" s="282"/>
      <c r="D347" s="282"/>
    </row>
    <row r="348" spans="1:4" ht="13.6">
      <c r="A348" s="327" t="s">
        <v>981</v>
      </c>
      <c r="B348" s="329" t="s">
        <v>982</v>
      </c>
      <c r="C348" s="282">
        <v>1</v>
      </c>
      <c r="D348" s="282">
        <v>1</v>
      </c>
    </row>
    <row r="349" spans="1:4" ht="13.6">
      <c r="A349" s="327" t="s">
        <v>983</v>
      </c>
      <c r="B349" s="329" t="s">
        <v>984</v>
      </c>
      <c r="C349" s="282">
        <v>36</v>
      </c>
      <c r="D349" s="282">
        <v>36</v>
      </c>
    </row>
    <row r="350" spans="1:4" ht="13.6">
      <c r="A350" s="327" t="s">
        <v>985</v>
      </c>
      <c r="B350" s="329" t="s">
        <v>986</v>
      </c>
      <c r="C350" s="282"/>
      <c r="D350" s="282"/>
    </row>
    <row r="351" spans="1:4" ht="13.6">
      <c r="A351" s="327" t="s">
        <v>987</v>
      </c>
      <c r="B351" s="329" t="s">
        <v>988</v>
      </c>
      <c r="C351" s="282"/>
      <c r="D351" s="282"/>
    </row>
    <row r="352" spans="1:4" ht="13.6">
      <c r="A352" s="327" t="s">
        <v>989</v>
      </c>
      <c r="B352" s="329" t="s">
        <v>990</v>
      </c>
      <c r="C352" s="282"/>
      <c r="D352" s="282"/>
    </row>
    <row r="353" spans="1:4" ht="13.6">
      <c r="A353" s="322" t="s">
        <v>991</v>
      </c>
      <c r="B353" s="330" t="s">
        <v>992</v>
      </c>
      <c r="C353" s="282"/>
      <c r="D353" s="282"/>
    </row>
    <row r="354" spans="1:4" ht="13.6">
      <c r="A354" s="322" t="s">
        <v>993</v>
      </c>
      <c r="B354" s="330" t="s">
        <v>994</v>
      </c>
      <c r="C354" s="282"/>
      <c r="D354" s="282"/>
    </row>
    <row r="355" spans="1:4" ht="13.6">
      <c r="A355" s="322" t="s">
        <v>995</v>
      </c>
      <c r="B355" s="326" t="s">
        <v>996</v>
      </c>
      <c r="C355" s="282"/>
      <c r="D355" s="282"/>
    </row>
    <row r="356" spans="1:4" ht="13.6">
      <c r="A356" s="322" t="s">
        <v>997</v>
      </c>
      <c r="B356" s="326" t="s">
        <v>998</v>
      </c>
      <c r="C356" s="282"/>
      <c r="D356" s="282"/>
    </row>
    <row r="357" spans="1:4" ht="13.6">
      <c r="A357" s="322" t="s">
        <v>999</v>
      </c>
      <c r="B357" s="326" t="s">
        <v>1000</v>
      </c>
      <c r="C357" s="282">
        <v>1</v>
      </c>
      <c r="D357" s="282">
        <v>1</v>
      </c>
    </row>
    <row r="358" spans="1:4" ht="13.6">
      <c r="A358" s="322" t="s">
        <v>1001</v>
      </c>
      <c r="B358" s="326" t="s">
        <v>1002</v>
      </c>
      <c r="C358" s="282">
        <v>34</v>
      </c>
      <c r="D358" s="282">
        <v>34</v>
      </c>
    </row>
    <row r="359" spans="1:4" ht="13.6">
      <c r="A359" s="322" t="s">
        <v>1003</v>
      </c>
      <c r="B359" s="326" t="s">
        <v>1004</v>
      </c>
      <c r="C359" s="282"/>
      <c r="D359" s="282"/>
    </row>
    <row r="360" spans="1:4" ht="13.6">
      <c r="A360" s="322" t="s">
        <v>1005</v>
      </c>
      <c r="B360" s="326" t="s">
        <v>1004</v>
      </c>
      <c r="C360" s="282"/>
      <c r="D360" s="282"/>
    </row>
    <row r="361" spans="1:4" ht="13.6">
      <c r="A361" s="322" t="s">
        <v>1006</v>
      </c>
      <c r="B361" s="330" t="s">
        <v>1007</v>
      </c>
      <c r="C361" s="282"/>
      <c r="D361" s="282"/>
    </row>
    <row r="362" spans="1:4" ht="13.6">
      <c r="A362" s="322" t="s">
        <v>1008</v>
      </c>
      <c r="B362" s="330" t="s">
        <v>1009</v>
      </c>
      <c r="C362" s="282"/>
      <c r="D362" s="282"/>
    </row>
    <row r="363" spans="1:4" ht="13.6">
      <c r="A363" s="322" t="s">
        <v>1010</v>
      </c>
      <c r="B363" s="326" t="s">
        <v>1011</v>
      </c>
      <c r="C363" s="282"/>
      <c r="D363" s="282"/>
    </row>
    <row r="364" spans="1:4" ht="27.2">
      <c r="A364" s="322" t="s">
        <v>1012</v>
      </c>
      <c r="B364" s="326" t="s">
        <v>1013</v>
      </c>
      <c r="C364" s="282"/>
      <c r="D364" s="282"/>
    </row>
    <row r="365" spans="1:4" ht="27.2">
      <c r="A365" s="322" t="s">
        <v>1014</v>
      </c>
      <c r="B365" s="326" t="s">
        <v>1015</v>
      </c>
      <c r="C365" s="282"/>
      <c r="D365" s="282"/>
    </row>
    <row r="366" spans="1:4" ht="27.2">
      <c r="A366" s="322" t="s">
        <v>1016</v>
      </c>
      <c r="B366" s="326" t="s">
        <v>1017</v>
      </c>
      <c r="C366" s="282"/>
      <c r="D366" s="282"/>
    </row>
    <row r="367" spans="1:4" ht="13.6">
      <c r="A367" s="322" t="s">
        <v>1018</v>
      </c>
      <c r="B367" s="326" t="s">
        <v>1019</v>
      </c>
      <c r="C367" s="282">
        <v>1</v>
      </c>
      <c r="D367" s="282">
        <v>1</v>
      </c>
    </row>
    <row r="368" spans="1:4" ht="13.6">
      <c r="A368" s="322" t="s">
        <v>1020</v>
      </c>
      <c r="B368" s="326" t="s">
        <v>1021</v>
      </c>
      <c r="C368" s="282">
        <v>19</v>
      </c>
      <c r="D368" s="282">
        <v>19</v>
      </c>
    </row>
    <row r="369" spans="1:4" ht="13.6">
      <c r="A369" s="322" t="s">
        <v>1022</v>
      </c>
      <c r="B369" s="326" t="s">
        <v>1023</v>
      </c>
      <c r="C369" s="282"/>
      <c r="D369" s="282"/>
    </row>
    <row r="370" spans="1:4" ht="13.6">
      <c r="A370" s="322" t="s">
        <v>1024</v>
      </c>
      <c r="B370" s="326" t="s">
        <v>1025</v>
      </c>
      <c r="C370" s="282">
        <v>1</v>
      </c>
      <c r="D370" s="282">
        <v>1</v>
      </c>
    </row>
    <row r="371" spans="1:4" ht="13.6">
      <c r="A371" s="322" t="s">
        <v>1026</v>
      </c>
      <c r="B371" s="329" t="s">
        <v>1027</v>
      </c>
      <c r="C371" s="282"/>
      <c r="D371" s="282"/>
    </row>
    <row r="372" spans="1:4" ht="13.6">
      <c r="A372" s="322" t="s">
        <v>1028</v>
      </c>
      <c r="B372" s="329" t="s">
        <v>1029</v>
      </c>
      <c r="C372" s="282"/>
      <c r="D372" s="282"/>
    </row>
    <row r="373" spans="1:4" ht="13.6">
      <c r="A373" s="322" t="s">
        <v>1030</v>
      </c>
      <c r="B373" s="326" t="s">
        <v>1031</v>
      </c>
      <c r="C373" s="282">
        <v>1</v>
      </c>
      <c r="D373" s="282">
        <v>1</v>
      </c>
    </row>
    <row r="374" spans="1:4" ht="13.6">
      <c r="A374" s="322" t="s">
        <v>1032</v>
      </c>
      <c r="B374" s="329" t="s">
        <v>1033</v>
      </c>
      <c r="C374" s="282">
        <v>3</v>
      </c>
      <c r="D374" s="282">
        <v>3</v>
      </c>
    </row>
    <row r="375" spans="1:4" ht="13.6">
      <c r="A375" s="322" t="s">
        <v>1034</v>
      </c>
      <c r="B375" s="329" t="s">
        <v>1035</v>
      </c>
      <c r="C375" s="282">
        <v>9</v>
      </c>
      <c r="D375" s="282">
        <v>9</v>
      </c>
    </row>
    <row r="376" spans="1:4" ht="13.6">
      <c r="A376" s="322" t="s">
        <v>1036</v>
      </c>
      <c r="B376" s="326" t="s">
        <v>1037</v>
      </c>
      <c r="C376" s="282">
        <v>4</v>
      </c>
      <c r="D376" s="282">
        <v>4</v>
      </c>
    </row>
    <row r="377" spans="1:4" ht="13.6">
      <c r="A377" s="322" t="s">
        <v>1038</v>
      </c>
      <c r="B377" s="326" t="s">
        <v>1039</v>
      </c>
      <c r="C377" s="282">
        <v>3</v>
      </c>
      <c r="D377" s="282">
        <v>3</v>
      </c>
    </row>
    <row r="378" spans="1:4" ht="13.6">
      <c r="A378" s="322" t="s">
        <v>1040</v>
      </c>
      <c r="B378" s="326" t="s">
        <v>1041</v>
      </c>
      <c r="C378" s="282"/>
      <c r="D378" s="282"/>
    </row>
    <row r="379" spans="1:4" ht="13.6">
      <c r="A379" s="322" t="s">
        <v>1042</v>
      </c>
      <c r="B379" s="329" t="s">
        <v>1043</v>
      </c>
      <c r="C379" s="282"/>
      <c r="D379" s="282"/>
    </row>
    <row r="380" spans="1:4" ht="13.6">
      <c r="A380" s="322" t="s">
        <v>1044</v>
      </c>
      <c r="B380" s="329" t="s">
        <v>1045</v>
      </c>
      <c r="C380" s="282"/>
      <c r="D380" s="282"/>
    </row>
    <row r="381" spans="1:4" ht="13.6">
      <c r="A381" s="322" t="s">
        <v>1046</v>
      </c>
      <c r="B381" s="329" t="s">
        <v>1047</v>
      </c>
      <c r="C381" s="282"/>
      <c r="D381" s="282"/>
    </row>
    <row r="382" spans="1:4" ht="13.6">
      <c r="A382" s="322" t="s">
        <v>1048</v>
      </c>
      <c r="B382" s="326" t="s">
        <v>1049</v>
      </c>
      <c r="C382" s="282">
        <v>1</v>
      </c>
      <c r="D382" s="282">
        <v>1</v>
      </c>
    </row>
    <row r="383" spans="1:4" ht="13.6">
      <c r="A383" s="322" t="s">
        <v>1050</v>
      </c>
      <c r="B383" s="326" t="s">
        <v>1051</v>
      </c>
      <c r="C383" s="282">
        <v>2</v>
      </c>
      <c r="D383" s="282">
        <v>2</v>
      </c>
    </row>
    <row r="384" spans="1:4" ht="13.6">
      <c r="A384" s="322" t="s">
        <v>1052</v>
      </c>
      <c r="B384" s="326" t="s">
        <v>1053</v>
      </c>
      <c r="C384" s="282"/>
      <c r="D384" s="282"/>
    </row>
    <row r="385" spans="1:4" ht="13.6">
      <c r="A385" s="322" t="s">
        <v>1054</v>
      </c>
      <c r="B385" s="326" t="s">
        <v>1055</v>
      </c>
      <c r="C385" s="282"/>
      <c r="D385" s="282"/>
    </row>
    <row r="386" spans="1:4" ht="13.6">
      <c r="A386" s="322" t="s">
        <v>1056</v>
      </c>
      <c r="B386" s="326" t="s">
        <v>1057</v>
      </c>
      <c r="C386" s="282"/>
      <c r="D386" s="282"/>
    </row>
    <row r="387" spans="1:4" ht="13.6">
      <c r="A387" s="322" t="s">
        <v>1058</v>
      </c>
      <c r="B387" s="326" t="s">
        <v>1059</v>
      </c>
      <c r="C387" s="282">
        <v>9</v>
      </c>
      <c r="D387" s="282">
        <v>9</v>
      </c>
    </row>
    <row r="388" spans="1:4" ht="13.6">
      <c r="A388" s="322" t="s">
        <v>1060</v>
      </c>
      <c r="B388" s="326" t="s">
        <v>1061</v>
      </c>
      <c r="C388" s="282"/>
      <c r="D388" s="282"/>
    </row>
    <row r="389" spans="1:4" ht="13.6">
      <c r="A389" s="322" t="s">
        <v>1062</v>
      </c>
      <c r="B389" s="326" t="s">
        <v>1063</v>
      </c>
      <c r="C389" s="282"/>
      <c r="D389" s="282"/>
    </row>
    <row r="390" spans="1:4" ht="13.6">
      <c r="A390" s="322" t="s">
        <v>1064</v>
      </c>
      <c r="B390" s="326" t="s">
        <v>1065</v>
      </c>
      <c r="C390" s="282"/>
      <c r="D390" s="282"/>
    </row>
    <row r="391" spans="1:4" ht="13.6">
      <c r="A391" s="322" t="s">
        <v>1066</v>
      </c>
      <c r="B391" s="326" t="s">
        <v>1067</v>
      </c>
      <c r="C391" s="282"/>
      <c r="D391" s="282"/>
    </row>
    <row r="392" spans="1:4" ht="13.6">
      <c r="A392" s="322" t="s">
        <v>1068</v>
      </c>
      <c r="B392" s="326" t="s">
        <v>1069</v>
      </c>
      <c r="C392" s="282"/>
      <c r="D392" s="282"/>
    </row>
    <row r="393" spans="1:4" ht="13.6">
      <c r="A393" s="322" t="s">
        <v>1070</v>
      </c>
      <c r="B393" s="326" t="s">
        <v>1071</v>
      </c>
      <c r="C393" s="282"/>
      <c r="D393" s="282"/>
    </row>
    <row r="394" spans="1:4" ht="13.6">
      <c r="A394" s="322" t="s">
        <v>1072</v>
      </c>
      <c r="B394" s="329" t="s">
        <v>1073</v>
      </c>
      <c r="C394" s="282"/>
      <c r="D394" s="282"/>
    </row>
    <row r="395" spans="1:4" ht="13.6">
      <c r="A395" s="322" t="s">
        <v>1074</v>
      </c>
      <c r="B395" s="329" t="s">
        <v>1075</v>
      </c>
      <c r="C395" s="282">
        <v>1</v>
      </c>
      <c r="D395" s="282">
        <v>1</v>
      </c>
    </row>
    <row r="396" spans="1:4" ht="13.6">
      <c r="A396" s="322" t="s">
        <v>1076</v>
      </c>
      <c r="B396" s="329" t="s">
        <v>1077</v>
      </c>
      <c r="C396" s="282"/>
      <c r="D396" s="282"/>
    </row>
    <row r="397" spans="1:4" ht="13.6">
      <c r="A397" s="322" t="s">
        <v>1078</v>
      </c>
      <c r="B397" s="329" t="s">
        <v>1079</v>
      </c>
      <c r="C397" s="282">
        <v>1</v>
      </c>
      <c r="D397" s="282">
        <v>1</v>
      </c>
    </row>
    <row r="398" spans="1:4" ht="13.6">
      <c r="A398" s="322" t="s">
        <v>1080</v>
      </c>
      <c r="B398" s="326" t="s">
        <v>1081</v>
      </c>
      <c r="C398" s="282"/>
      <c r="D398" s="282"/>
    </row>
    <row r="399" spans="1:4" ht="13.6">
      <c r="A399" s="322" t="s">
        <v>1082</v>
      </c>
      <c r="B399" s="326" t="s">
        <v>1083</v>
      </c>
      <c r="C399" s="282">
        <v>1</v>
      </c>
      <c r="D399" s="282">
        <v>1</v>
      </c>
    </row>
    <row r="400" spans="1:4" ht="13.6">
      <c r="A400" s="322" t="s">
        <v>1084</v>
      </c>
      <c r="B400" s="326" t="s">
        <v>1085</v>
      </c>
      <c r="C400" s="282">
        <v>2</v>
      </c>
      <c r="D400" s="282">
        <v>2</v>
      </c>
    </row>
    <row r="401" spans="1:4" ht="13.6">
      <c r="A401" s="322" t="s">
        <v>1086</v>
      </c>
      <c r="B401" s="326" t="s">
        <v>1087</v>
      </c>
      <c r="C401" s="282">
        <v>4</v>
      </c>
      <c r="D401" s="282">
        <v>4</v>
      </c>
    </row>
    <row r="402" spans="1:4" ht="13.6">
      <c r="A402" s="322" t="s">
        <v>1088</v>
      </c>
      <c r="B402" s="326" t="s">
        <v>1089</v>
      </c>
      <c r="C402" s="282"/>
      <c r="D402" s="282"/>
    </row>
    <row r="403" spans="1:4" ht="13.6">
      <c r="A403" s="322" t="s">
        <v>1090</v>
      </c>
      <c r="B403" s="326" t="s">
        <v>1091</v>
      </c>
      <c r="C403" s="282">
        <v>4</v>
      </c>
      <c r="D403" s="282">
        <v>4</v>
      </c>
    </row>
    <row r="404" spans="1:4" ht="13.6">
      <c r="A404" s="322" t="s">
        <v>1092</v>
      </c>
      <c r="B404" s="326" t="s">
        <v>1093</v>
      </c>
      <c r="C404" s="282"/>
      <c r="D404" s="282"/>
    </row>
    <row r="405" spans="1:4" ht="13.6">
      <c r="A405" s="322" t="s">
        <v>1094</v>
      </c>
      <c r="B405" s="326" t="s">
        <v>1095</v>
      </c>
      <c r="C405" s="282"/>
      <c r="D405" s="282"/>
    </row>
    <row r="406" spans="1:4" ht="13.6">
      <c r="A406" s="322" t="s">
        <v>1096</v>
      </c>
      <c r="B406" s="326" t="s">
        <v>1097</v>
      </c>
      <c r="C406" s="282">
        <v>19</v>
      </c>
      <c r="D406" s="282">
        <v>19</v>
      </c>
    </row>
    <row r="407" spans="1:4" ht="13.6">
      <c r="A407" s="322" t="s">
        <v>1098</v>
      </c>
      <c r="B407" s="326" t="s">
        <v>1099</v>
      </c>
      <c r="C407" s="282">
        <v>26</v>
      </c>
      <c r="D407" s="282">
        <v>26</v>
      </c>
    </row>
    <row r="408" spans="1:4" ht="13.6">
      <c r="A408" s="322" t="s">
        <v>1100</v>
      </c>
      <c r="B408" s="326" t="s">
        <v>1101</v>
      </c>
      <c r="C408" s="282"/>
      <c r="D408" s="282"/>
    </row>
    <row r="409" spans="1:4" ht="13.6">
      <c r="A409" s="322" t="s">
        <v>1102</v>
      </c>
      <c r="B409" s="326" t="s">
        <v>1103</v>
      </c>
      <c r="C409" s="282">
        <v>5</v>
      </c>
      <c r="D409" s="282">
        <v>5</v>
      </c>
    </row>
    <row r="410" spans="1:4" ht="13.6">
      <c r="A410" s="322" t="s">
        <v>1104</v>
      </c>
      <c r="B410" s="326" t="s">
        <v>1105</v>
      </c>
      <c r="C410" s="282">
        <v>26</v>
      </c>
      <c r="D410" s="282">
        <v>26</v>
      </c>
    </row>
    <row r="411" spans="1:4" ht="13.6">
      <c r="A411" s="322" t="s">
        <v>1106</v>
      </c>
      <c r="B411" s="323" t="s">
        <v>1107</v>
      </c>
      <c r="C411" s="282"/>
      <c r="D411" s="282"/>
    </row>
    <row r="412" spans="1:4" ht="13.6">
      <c r="A412" s="322" t="s">
        <v>1108</v>
      </c>
      <c r="B412" s="323" t="s">
        <v>1109</v>
      </c>
      <c r="C412" s="282">
        <v>1</v>
      </c>
      <c r="D412" s="282">
        <v>1</v>
      </c>
    </row>
    <row r="413" spans="1:4" ht="13.6">
      <c r="A413" s="322" t="s">
        <v>1110</v>
      </c>
      <c r="B413" s="323" t="s">
        <v>1111</v>
      </c>
      <c r="C413" s="282"/>
      <c r="D413" s="282"/>
    </row>
    <row r="414" spans="1:4" ht="13.6">
      <c r="A414" s="322" t="s">
        <v>1112</v>
      </c>
      <c r="B414" s="323" t="s">
        <v>1113</v>
      </c>
      <c r="C414" s="282">
        <v>5</v>
      </c>
      <c r="D414" s="282">
        <v>5</v>
      </c>
    </row>
    <row r="415" spans="1:4" ht="13.6">
      <c r="A415" s="322" t="s">
        <v>1114</v>
      </c>
      <c r="B415" s="323" t="s">
        <v>1115</v>
      </c>
      <c r="C415" s="282"/>
      <c r="D415" s="282"/>
    </row>
    <row r="416" spans="1:4" ht="13.6">
      <c r="A416" s="322" t="s">
        <v>1116</v>
      </c>
      <c r="B416" s="323" t="s">
        <v>1117</v>
      </c>
      <c r="C416" s="282"/>
      <c r="D416" s="282"/>
    </row>
    <row r="417" spans="1:4" ht="13.6">
      <c r="A417" s="322" t="s">
        <v>1118</v>
      </c>
      <c r="B417" s="332" t="s">
        <v>1119</v>
      </c>
      <c r="C417" s="282">
        <v>3</v>
      </c>
      <c r="D417" s="282">
        <v>3</v>
      </c>
    </row>
    <row r="418" spans="1:4" ht="13.6">
      <c r="A418" s="322" t="s">
        <v>1120</v>
      </c>
      <c r="B418" s="323" t="s">
        <v>1121</v>
      </c>
      <c r="C418" s="282">
        <v>5</v>
      </c>
      <c r="D418" s="282">
        <v>5</v>
      </c>
    </row>
    <row r="419" spans="1:4" ht="13.6">
      <c r="A419" s="322" t="s">
        <v>1122</v>
      </c>
      <c r="B419" s="323" t="s">
        <v>1123</v>
      </c>
      <c r="C419" s="282">
        <v>20</v>
      </c>
      <c r="D419" s="282">
        <v>20</v>
      </c>
    </row>
    <row r="420" spans="1:4" ht="13.6">
      <c r="A420" s="322" t="s">
        <v>1124</v>
      </c>
      <c r="B420" s="323" t="s">
        <v>1125</v>
      </c>
      <c r="C420" s="282"/>
      <c r="D420" s="282"/>
    </row>
    <row r="421" spans="1:4" ht="13.6">
      <c r="A421" s="322" t="s">
        <v>1126</v>
      </c>
      <c r="B421" s="323" t="s">
        <v>1127</v>
      </c>
      <c r="C421" s="282">
        <v>3</v>
      </c>
      <c r="D421" s="282">
        <v>3</v>
      </c>
    </row>
    <row r="422" spans="1:4" ht="13.6">
      <c r="A422" s="322" t="s">
        <v>1128</v>
      </c>
      <c r="B422" s="323" t="s">
        <v>1129</v>
      </c>
      <c r="C422" s="282"/>
      <c r="D422" s="282"/>
    </row>
    <row r="423" spans="1:4" ht="13.6">
      <c r="A423" s="322" t="s">
        <v>1130</v>
      </c>
      <c r="B423" s="323" t="s">
        <v>1131</v>
      </c>
      <c r="C423" s="282">
        <v>3</v>
      </c>
      <c r="D423" s="282">
        <v>3</v>
      </c>
    </row>
    <row r="424" spans="1:4" ht="13.6">
      <c r="A424" s="322" t="s">
        <v>1132</v>
      </c>
      <c r="B424" s="323" t="s">
        <v>1133</v>
      </c>
      <c r="C424" s="282"/>
      <c r="D424" s="282"/>
    </row>
    <row r="425" spans="1:4" ht="13.6">
      <c r="A425" s="322" t="s">
        <v>1134</v>
      </c>
      <c r="B425" s="323" t="s">
        <v>1135</v>
      </c>
      <c r="C425" s="282">
        <v>13</v>
      </c>
      <c r="D425" s="282">
        <v>13</v>
      </c>
    </row>
    <row r="426" spans="1:4" ht="13.6">
      <c r="A426" s="322" t="s">
        <v>1136</v>
      </c>
      <c r="B426" s="323" t="s">
        <v>1137</v>
      </c>
      <c r="C426" s="282"/>
      <c r="D426" s="282"/>
    </row>
    <row r="427" spans="1:4" ht="13.6">
      <c r="A427" s="322" t="s">
        <v>1138</v>
      </c>
      <c r="B427" s="323" t="s">
        <v>1139</v>
      </c>
      <c r="C427" s="282">
        <v>16</v>
      </c>
      <c r="D427" s="282">
        <v>16</v>
      </c>
    </row>
    <row r="428" spans="1:4" ht="19.05">
      <c r="A428" s="321">
        <v>9</v>
      </c>
      <c r="B428" s="328" t="s">
        <v>1140</v>
      </c>
      <c r="C428" s="320"/>
      <c r="D428" s="320"/>
    </row>
    <row r="429" spans="1:4" ht="13.6">
      <c r="A429" s="322" t="s">
        <v>1141</v>
      </c>
      <c r="B429" s="332" t="s">
        <v>1142</v>
      </c>
      <c r="C429" s="282"/>
      <c r="D429" s="282"/>
    </row>
    <row r="430" spans="1:4" ht="13.6">
      <c r="A430" s="322" t="s">
        <v>1143</v>
      </c>
      <c r="B430" s="332" t="s">
        <v>1144</v>
      </c>
      <c r="C430" s="282"/>
      <c r="D430" s="282"/>
    </row>
    <row r="431" spans="1:4" ht="13.6">
      <c r="A431" s="322" t="s">
        <v>1145</v>
      </c>
      <c r="B431" s="332" t="s">
        <v>1146</v>
      </c>
      <c r="C431" s="282">
        <v>23</v>
      </c>
      <c r="D431" s="282">
        <v>23</v>
      </c>
    </row>
    <row r="432" spans="1:4" ht="13.6">
      <c r="A432" s="322" t="s">
        <v>1147</v>
      </c>
      <c r="B432" s="324" t="s">
        <v>1148</v>
      </c>
      <c r="C432" s="282">
        <v>12</v>
      </c>
      <c r="D432" s="282">
        <v>12</v>
      </c>
    </row>
    <row r="433" spans="1:4" ht="13.6">
      <c r="A433" s="322" t="s">
        <v>1149</v>
      </c>
      <c r="B433" s="323" t="s">
        <v>1150</v>
      </c>
      <c r="C433" s="282">
        <v>1</v>
      </c>
      <c r="D433" s="282">
        <v>1</v>
      </c>
    </row>
    <row r="434" spans="1:4" ht="13.6">
      <c r="A434" s="322" t="s">
        <v>1151</v>
      </c>
      <c r="B434" s="323" t="s">
        <v>1152</v>
      </c>
      <c r="C434" s="282">
        <v>1</v>
      </c>
      <c r="D434" s="282">
        <v>1</v>
      </c>
    </row>
    <row r="435" spans="1:4" ht="13.6">
      <c r="A435" s="322" t="s">
        <v>1153</v>
      </c>
      <c r="B435" s="323" t="s">
        <v>1154</v>
      </c>
      <c r="C435" s="282">
        <v>11</v>
      </c>
      <c r="D435" s="282">
        <v>11</v>
      </c>
    </row>
    <row r="436" spans="1:4" ht="13.6">
      <c r="A436" s="322" t="s">
        <v>1155</v>
      </c>
      <c r="B436" s="323" t="s">
        <v>1156</v>
      </c>
      <c r="C436" s="282">
        <v>14</v>
      </c>
      <c r="D436" s="282">
        <v>14</v>
      </c>
    </row>
    <row r="437" spans="1:4" ht="13.6">
      <c r="A437" s="322" t="s">
        <v>1157</v>
      </c>
      <c r="B437" s="323" t="s">
        <v>1158</v>
      </c>
      <c r="C437" s="282">
        <v>98</v>
      </c>
      <c r="D437" s="282">
        <v>98</v>
      </c>
    </row>
    <row r="438" spans="1:4" ht="13.6">
      <c r="A438" s="322" t="s">
        <v>1159</v>
      </c>
      <c r="B438" s="323" t="s">
        <v>1160</v>
      </c>
      <c r="C438" s="282"/>
      <c r="D438" s="282"/>
    </row>
    <row r="439" spans="1:4" ht="27.2">
      <c r="A439" s="322" t="s">
        <v>1161</v>
      </c>
      <c r="B439" s="323" t="s">
        <v>1162</v>
      </c>
      <c r="C439" s="282"/>
      <c r="D439" s="282"/>
    </row>
    <row r="440" spans="1:4" ht="13.6">
      <c r="A440" s="322" t="s">
        <v>1163</v>
      </c>
      <c r="B440" s="323" t="s">
        <v>1164</v>
      </c>
      <c r="C440" s="282"/>
      <c r="D440" s="282"/>
    </row>
    <row r="441" spans="1:4" ht="27.2">
      <c r="A441" s="322" t="s">
        <v>1165</v>
      </c>
      <c r="B441" s="323" t="s">
        <v>1166</v>
      </c>
      <c r="C441" s="282"/>
      <c r="D441" s="282"/>
    </row>
    <row r="442" spans="1:4" ht="27.2">
      <c r="A442" s="322" t="s">
        <v>1167</v>
      </c>
      <c r="B442" s="323" t="s">
        <v>1168</v>
      </c>
      <c r="C442" s="282"/>
      <c r="D442" s="282"/>
    </row>
    <row r="443" spans="1:4" ht="13.6">
      <c r="A443" s="322" t="s">
        <v>1169</v>
      </c>
      <c r="B443" s="323" t="s">
        <v>1170</v>
      </c>
      <c r="C443" s="282"/>
      <c r="D443" s="282"/>
    </row>
    <row r="444" spans="1:4" ht="13.6">
      <c r="A444" s="322" t="s">
        <v>1171</v>
      </c>
      <c r="B444" s="323" t="s">
        <v>1172</v>
      </c>
      <c r="C444" s="282">
        <v>1</v>
      </c>
      <c r="D444" s="282">
        <v>1</v>
      </c>
    </row>
    <row r="445" spans="1:4" ht="13.6">
      <c r="A445" s="322" t="s">
        <v>1173</v>
      </c>
      <c r="B445" s="323" t="s">
        <v>1174</v>
      </c>
      <c r="C445" s="282">
        <v>8</v>
      </c>
      <c r="D445" s="282">
        <v>8</v>
      </c>
    </row>
    <row r="446" spans="1:4" ht="13.6">
      <c r="A446" s="322" t="s">
        <v>1175</v>
      </c>
      <c r="B446" s="323" t="s">
        <v>1176</v>
      </c>
      <c r="C446" s="282"/>
      <c r="D446" s="282"/>
    </row>
    <row r="447" spans="1:4" ht="13.6">
      <c r="A447" s="322" t="s">
        <v>1177</v>
      </c>
      <c r="B447" s="323" t="s">
        <v>1178</v>
      </c>
      <c r="C447" s="282">
        <v>55</v>
      </c>
      <c r="D447" s="282">
        <v>55</v>
      </c>
    </row>
    <row r="448" spans="1:4" ht="13.6">
      <c r="A448" s="322" t="s">
        <v>1179</v>
      </c>
      <c r="B448" s="323" t="s">
        <v>1180</v>
      </c>
      <c r="C448" s="282">
        <v>45</v>
      </c>
      <c r="D448" s="282">
        <v>45</v>
      </c>
    </row>
    <row r="449" spans="1:4" ht="13.6">
      <c r="A449" s="322" t="s">
        <v>1181</v>
      </c>
      <c r="B449" s="332" t="s">
        <v>1182</v>
      </c>
      <c r="C449" s="282"/>
      <c r="D449" s="282"/>
    </row>
    <row r="450" spans="1:4" ht="13.6">
      <c r="A450" s="322" t="s">
        <v>1183</v>
      </c>
      <c r="B450" s="332" t="s">
        <v>1184</v>
      </c>
      <c r="C450" s="282"/>
      <c r="D450" s="282"/>
    </row>
    <row r="451" spans="1:4" ht="13.6">
      <c r="A451" s="322" t="s">
        <v>1185</v>
      </c>
      <c r="B451" s="323" t="s">
        <v>1186</v>
      </c>
      <c r="C451" s="282">
        <v>3</v>
      </c>
      <c r="D451" s="282">
        <v>3</v>
      </c>
    </row>
    <row r="452" spans="1:4" ht="13.6">
      <c r="A452" s="322" t="s">
        <v>1187</v>
      </c>
      <c r="B452" s="323" t="s">
        <v>1188</v>
      </c>
      <c r="C452" s="282">
        <v>22</v>
      </c>
      <c r="D452" s="282">
        <v>22</v>
      </c>
    </row>
    <row r="453" spans="1:4" ht="13.6">
      <c r="A453" s="322" t="s">
        <v>1189</v>
      </c>
      <c r="B453" s="323" t="s">
        <v>1190</v>
      </c>
      <c r="C453" s="282">
        <v>1</v>
      </c>
      <c r="D453" s="282">
        <v>1</v>
      </c>
    </row>
    <row r="454" spans="1:4" ht="13.6">
      <c r="A454" s="322" t="s">
        <v>1191</v>
      </c>
      <c r="B454" s="323" t="s">
        <v>1192</v>
      </c>
      <c r="C454" s="282">
        <v>57</v>
      </c>
      <c r="D454" s="282">
        <v>57</v>
      </c>
    </row>
    <row r="455" spans="1:4" ht="13.6">
      <c r="A455" s="322" t="s">
        <v>1193</v>
      </c>
      <c r="B455" s="323" t="s">
        <v>1194</v>
      </c>
      <c r="C455" s="282">
        <v>28</v>
      </c>
      <c r="D455" s="282">
        <v>28</v>
      </c>
    </row>
    <row r="456" spans="1:4" ht="13.6">
      <c r="A456" s="322" t="s">
        <v>1195</v>
      </c>
      <c r="B456" s="323" t="s">
        <v>1196</v>
      </c>
      <c r="C456" s="282">
        <v>12</v>
      </c>
      <c r="D456" s="282">
        <v>12</v>
      </c>
    </row>
    <row r="457" spans="1:4" ht="13.6">
      <c r="A457" s="322" t="s">
        <v>1197</v>
      </c>
      <c r="B457" s="323" t="s">
        <v>1198</v>
      </c>
      <c r="C457" s="282"/>
      <c r="D457" s="282"/>
    </row>
    <row r="458" spans="1:4" ht="13.6">
      <c r="A458" s="322" t="s">
        <v>1199</v>
      </c>
      <c r="B458" s="323" t="s">
        <v>1200</v>
      </c>
      <c r="C458" s="282">
        <v>1</v>
      </c>
      <c r="D458" s="282">
        <v>1</v>
      </c>
    </row>
    <row r="459" spans="1:4" ht="13.6">
      <c r="A459" s="322" t="s">
        <v>1201</v>
      </c>
      <c r="B459" s="323" t="s">
        <v>1202</v>
      </c>
      <c r="C459" s="282"/>
      <c r="D459" s="282"/>
    </row>
    <row r="460" spans="1:4" ht="13.6">
      <c r="A460" s="322" t="s">
        <v>1203</v>
      </c>
      <c r="B460" s="323" t="s">
        <v>1204</v>
      </c>
      <c r="C460" s="282"/>
      <c r="D460" s="282"/>
    </row>
    <row r="461" spans="1:4" ht="13.6">
      <c r="A461" s="322" t="s">
        <v>1205</v>
      </c>
      <c r="B461" s="323" t="s">
        <v>1206</v>
      </c>
      <c r="C461" s="282"/>
      <c r="D461" s="282"/>
    </row>
    <row r="462" spans="1:4" ht="13.6">
      <c r="A462" s="322" t="s">
        <v>1207</v>
      </c>
      <c r="B462" s="323" t="s">
        <v>1208</v>
      </c>
      <c r="C462" s="282">
        <v>1</v>
      </c>
      <c r="D462" s="282">
        <v>1</v>
      </c>
    </row>
    <row r="463" spans="1:4" ht="38.049999999999997">
      <c r="A463" s="321">
        <v>10</v>
      </c>
      <c r="B463" s="328" t="s">
        <v>1209</v>
      </c>
      <c r="C463" s="320"/>
      <c r="D463" s="320"/>
    </row>
    <row r="464" spans="1:4" ht="13.6">
      <c r="A464" s="322" t="s">
        <v>1210</v>
      </c>
      <c r="B464" s="323" t="s">
        <v>1211</v>
      </c>
      <c r="C464" s="282"/>
      <c r="D464" s="282"/>
    </row>
    <row r="465" spans="1:4" ht="13.6">
      <c r="A465" s="322" t="s">
        <v>1212</v>
      </c>
      <c r="B465" s="323" t="s">
        <v>1213</v>
      </c>
      <c r="C465" s="282"/>
      <c r="D465" s="282"/>
    </row>
    <row r="466" spans="1:4" ht="13.6">
      <c r="A466" s="322" t="s">
        <v>1214</v>
      </c>
      <c r="B466" s="332" t="s">
        <v>1215</v>
      </c>
      <c r="C466" s="282"/>
      <c r="D466" s="282"/>
    </row>
    <row r="467" spans="1:4" ht="13.6">
      <c r="A467" s="322" t="s">
        <v>1216</v>
      </c>
      <c r="B467" s="332" t="s">
        <v>1217</v>
      </c>
      <c r="C467" s="282"/>
      <c r="D467" s="282"/>
    </row>
    <row r="468" spans="1:4" ht="13.6">
      <c r="A468" s="322" t="s">
        <v>1218</v>
      </c>
      <c r="B468" s="323" t="s">
        <v>1219</v>
      </c>
      <c r="C468" s="282"/>
      <c r="D468" s="282"/>
    </row>
    <row r="469" spans="1:4" ht="13.6">
      <c r="A469" s="322" t="s">
        <v>1220</v>
      </c>
      <c r="B469" s="332" t="s">
        <v>1221</v>
      </c>
      <c r="C469" s="282"/>
      <c r="D469" s="282"/>
    </row>
    <row r="470" spans="1:4" ht="13.6">
      <c r="A470" s="322" t="s">
        <v>1222</v>
      </c>
      <c r="B470" s="332" t="s">
        <v>1223</v>
      </c>
      <c r="C470" s="282"/>
      <c r="D470" s="282"/>
    </row>
    <row r="471" spans="1:4" ht="13.6">
      <c r="A471" s="322" t="s">
        <v>1224</v>
      </c>
      <c r="B471" s="332" t="s">
        <v>1225</v>
      </c>
      <c r="C471" s="282"/>
      <c r="D471" s="282"/>
    </row>
    <row r="472" spans="1:4" ht="13.6">
      <c r="A472" s="322" t="s">
        <v>1226</v>
      </c>
      <c r="B472" s="332" t="s">
        <v>1227</v>
      </c>
      <c r="C472" s="282"/>
      <c r="D472" s="282"/>
    </row>
    <row r="473" spans="1:4" ht="13.6">
      <c r="A473" s="322" t="s">
        <v>1228</v>
      </c>
      <c r="B473" s="332" t="s">
        <v>1229</v>
      </c>
      <c r="C473" s="282"/>
      <c r="D473" s="282"/>
    </row>
    <row r="474" spans="1:4" ht="13.6">
      <c r="A474" s="322" t="s">
        <v>1230</v>
      </c>
      <c r="B474" s="332" t="s">
        <v>1231</v>
      </c>
      <c r="C474" s="282"/>
      <c r="D474" s="282"/>
    </row>
    <row r="475" spans="1:4" ht="13.6">
      <c r="A475" s="322" t="s">
        <v>1232</v>
      </c>
      <c r="B475" s="323" t="s">
        <v>1233</v>
      </c>
      <c r="C475" s="282">
        <v>1</v>
      </c>
      <c r="D475" s="282">
        <v>1</v>
      </c>
    </row>
    <row r="476" spans="1:4" ht="13.6">
      <c r="A476" s="322" t="s">
        <v>1234</v>
      </c>
      <c r="B476" s="323" t="s">
        <v>1235</v>
      </c>
      <c r="C476" s="282"/>
      <c r="D476" s="282"/>
    </row>
    <row r="477" spans="1:4" ht="27.2">
      <c r="A477" s="322" t="s">
        <v>1236</v>
      </c>
      <c r="B477" s="332" t="s">
        <v>1237</v>
      </c>
      <c r="C477" s="282"/>
      <c r="D477" s="282"/>
    </row>
    <row r="478" spans="1:4" ht="27.2">
      <c r="A478" s="322" t="s">
        <v>1238</v>
      </c>
      <c r="B478" s="332" t="s">
        <v>1239</v>
      </c>
      <c r="C478" s="282"/>
      <c r="D478" s="282"/>
    </row>
    <row r="479" spans="1:4" ht="13.6">
      <c r="A479" s="322" t="s">
        <v>1240</v>
      </c>
      <c r="B479" s="332" t="s">
        <v>1241</v>
      </c>
      <c r="C479" s="282"/>
      <c r="D479" s="282"/>
    </row>
    <row r="480" spans="1:4" ht="13.6">
      <c r="A480" s="322" t="s">
        <v>1242</v>
      </c>
      <c r="B480" s="332" t="s">
        <v>1243</v>
      </c>
      <c r="C480" s="282"/>
      <c r="D480" s="282"/>
    </row>
    <row r="481" spans="1:4" ht="13.6">
      <c r="A481" s="322" t="s">
        <v>1244</v>
      </c>
      <c r="B481" s="332" t="s">
        <v>1245</v>
      </c>
      <c r="C481" s="282"/>
      <c r="D481" s="282"/>
    </row>
    <row r="482" spans="1:4" ht="13.6">
      <c r="A482" s="322" t="s">
        <v>1246</v>
      </c>
      <c r="B482" s="332" t="s">
        <v>1247</v>
      </c>
      <c r="C482" s="282"/>
      <c r="D482" s="282"/>
    </row>
    <row r="483" spans="1:4" ht="13.6">
      <c r="A483" s="322" t="s">
        <v>1248</v>
      </c>
      <c r="B483" s="323" t="s">
        <v>1249</v>
      </c>
      <c r="C483" s="282">
        <v>18</v>
      </c>
      <c r="D483" s="282">
        <v>18</v>
      </c>
    </row>
    <row r="484" spans="1:4" ht="13.6">
      <c r="A484" s="322" t="s">
        <v>1250</v>
      </c>
      <c r="B484" s="323" t="s">
        <v>1251</v>
      </c>
      <c r="C484" s="282">
        <v>59</v>
      </c>
      <c r="D484" s="282">
        <v>59</v>
      </c>
    </row>
    <row r="485" spans="1:4" ht="13.6">
      <c r="A485" s="322" t="s">
        <v>1252</v>
      </c>
      <c r="B485" s="323" t="s">
        <v>1253</v>
      </c>
      <c r="C485" s="282">
        <v>2</v>
      </c>
      <c r="D485" s="282">
        <v>2</v>
      </c>
    </row>
    <row r="486" spans="1:4" ht="13.6">
      <c r="A486" s="322" t="s">
        <v>1254</v>
      </c>
      <c r="B486" s="323" t="s">
        <v>1255</v>
      </c>
      <c r="C486" s="282">
        <v>9</v>
      </c>
      <c r="D486" s="282">
        <v>9</v>
      </c>
    </row>
    <row r="487" spans="1:4" ht="13.6">
      <c r="A487" s="322" t="s">
        <v>1256</v>
      </c>
      <c r="B487" s="323" t="s">
        <v>1257</v>
      </c>
      <c r="C487" s="282">
        <v>8</v>
      </c>
      <c r="D487" s="282">
        <v>8</v>
      </c>
    </row>
    <row r="488" spans="1:4" ht="13.6">
      <c r="A488" s="322" t="s">
        <v>1258</v>
      </c>
      <c r="B488" s="332" t="s">
        <v>1259</v>
      </c>
      <c r="C488" s="282"/>
      <c r="D488" s="282"/>
    </row>
    <row r="489" spans="1:4" ht="13.6">
      <c r="A489" s="322" t="s">
        <v>1260</v>
      </c>
      <c r="B489" s="332" t="s">
        <v>1261</v>
      </c>
      <c r="C489" s="282"/>
      <c r="D489" s="282"/>
    </row>
    <row r="490" spans="1:4" ht="13.6">
      <c r="A490" s="322" t="s">
        <v>1262</v>
      </c>
      <c r="B490" s="323" t="s">
        <v>1263</v>
      </c>
      <c r="C490" s="282">
        <v>5</v>
      </c>
      <c r="D490" s="282">
        <v>5</v>
      </c>
    </row>
    <row r="491" spans="1:4" ht="13.6">
      <c r="A491" s="322" t="s">
        <v>1264</v>
      </c>
      <c r="B491" s="323" t="s">
        <v>1265</v>
      </c>
      <c r="C491" s="282">
        <v>12</v>
      </c>
      <c r="D491" s="282">
        <v>12</v>
      </c>
    </row>
    <row r="492" spans="1:4" ht="19.05">
      <c r="A492" s="321">
        <v>11</v>
      </c>
      <c r="B492" s="328" t="s">
        <v>1266</v>
      </c>
      <c r="C492" s="320"/>
      <c r="D492" s="320"/>
    </row>
    <row r="493" spans="1:4" ht="13.6">
      <c r="A493" s="322" t="s">
        <v>1267</v>
      </c>
      <c r="B493" s="323" t="s">
        <v>1268</v>
      </c>
      <c r="C493" s="282"/>
      <c r="D493" s="282"/>
    </row>
    <row r="494" spans="1:4" ht="13.6">
      <c r="A494" s="322" t="s">
        <v>1269</v>
      </c>
      <c r="B494" s="323" t="s">
        <v>1270</v>
      </c>
      <c r="C494" s="282"/>
      <c r="D494" s="282"/>
    </row>
    <row r="495" spans="1:4" ht="13.6">
      <c r="A495" s="322" t="s">
        <v>1271</v>
      </c>
      <c r="B495" s="323" t="s">
        <v>1272</v>
      </c>
      <c r="C495" s="282"/>
      <c r="D495" s="282"/>
    </row>
    <row r="496" spans="1:4" ht="13.6">
      <c r="A496" s="322" t="s">
        <v>1273</v>
      </c>
      <c r="B496" s="323" t="s">
        <v>1274</v>
      </c>
      <c r="C496" s="282"/>
      <c r="D496" s="282"/>
    </row>
    <row r="497" spans="1:4" ht="27.2">
      <c r="A497" s="322" t="s">
        <v>1275</v>
      </c>
      <c r="B497" s="323" t="s">
        <v>1276</v>
      </c>
      <c r="C497" s="282"/>
      <c r="D497" s="282"/>
    </row>
    <row r="498" spans="1:4" ht="27.2">
      <c r="A498" s="322" t="s">
        <v>1277</v>
      </c>
      <c r="B498" s="323" t="s">
        <v>1278</v>
      </c>
      <c r="C498" s="282"/>
      <c r="D498" s="282"/>
    </row>
    <row r="499" spans="1:4" ht="27.2">
      <c r="A499" s="322" t="s">
        <v>1279</v>
      </c>
      <c r="B499" s="323" t="s">
        <v>1280</v>
      </c>
      <c r="C499" s="282"/>
      <c r="D499" s="282"/>
    </row>
    <row r="500" spans="1:4" ht="13.6">
      <c r="A500" s="322" t="s">
        <v>1281</v>
      </c>
      <c r="B500" s="323" t="s">
        <v>1282</v>
      </c>
      <c r="C500" s="282">
        <v>4</v>
      </c>
      <c r="D500" s="282">
        <v>4</v>
      </c>
    </row>
    <row r="501" spans="1:4" ht="13.6">
      <c r="A501" s="322" t="s">
        <v>1283</v>
      </c>
      <c r="B501" s="323" t="s">
        <v>1284</v>
      </c>
      <c r="C501" s="282"/>
      <c r="D501" s="282"/>
    </row>
    <row r="502" spans="1:4" ht="13.6">
      <c r="A502" s="322" t="s">
        <v>1285</v>
      </c>
      <c r="B502" s="323" t="s">
        <v>1286</v>
      </c>
      <c r="C502" s="282">
        <v>7</v>
      </c>
      <c r="D502" s="282">
        <v>7</v>
      </c>
    </row>
    <row r="503" spans="1:4" ht="13.6">
      <c r="A503" s="322" t="s">
        <v>1287</v>
      </c>
      <c r="B503" s="323" t="s">
        <v>1288</v>
      </c>
      <c r="C503" s="282"/>
      <c r="D503" s="282"/>
    </row>
    <row r="504" spans="1:4" ht="13.6">
      <c r="A504" s="322" t="s">
        <v>1289</v>
      </c>
      <c r="B504" s="323" t="s">
        <v>1290</v>
      </c>
      <c r="C504" s="282">
        <v>4</v>
      </c>
      <c r="D504" s="282">
        <v>4</v>
      </c>
    </row>
    <row r="505" spans="1:4" ht="13.6">
      <c r="A505" s="322" t="s">
        <v>1291</v>
      </c>
      <c r="B505" s="323" t="s">
        <v>1292</v>
      </c>
      <c r="C505" s="282">
        <v>2</v>
      </c>
      <c r="D505" s="282">
        <v>2</v>
      </c>
    </row>
    <row r="506" spans="1:4" ht="13.6">
      <c r="A506" s="322" t="s">
        <v>1293</v>
      </c>
      <c r="B506" s="323" t="s">
        <v>1294</v>
      </c>
      <c r="C506" s="282">
        <v>16</v>
      </c>
      <c r="D506" s="282">
        <v>16</v>
      </c>
    </row>
    <row r="507" spans="1:4" ht="13.6">
      <c r="A507" s="322" t="s">
        <v>1295</v>
      </c>
      <c r="B507" s="323" t="s">
        <v>1296</v>
      </c>
      <c r="C507" s="282"/>
      <c r="D507" s="282"/>
    </row>
    <row r="508" spans="1:4" ht="13.6">
      <c r="A508" s="322" t="s">
        <v>1297</v>
      </c>
      <c r="B508" s="323" t="s">
        <v>1298</v>
      </c>
      <c r="C508" s="282">
        <v>2</v>
      </c>
      <c r="D508" s="282">
        <v>2</v>
      </c>
    </row>
    <row r="509" spans="1:4" ht="13.6">
      <c r="A509" s="322" t="s">
        <v>1299</v>
      </c>
      <c r="B509" s="323" t="s">
        <v>1300</v>
      </c>
      <c r="C509" s="282">
        <v>1</v>
      </c>
      <c r="D509" s="282">
        <v>1</v>
      </c>
    </row>
    <row r="510" spans="1:4" ht="13.6">
      <c r="A510" s="322" t="s">
        <v>1301</v>
      </c>
      <c r="B510" s="323" t="s">
        <v>1302</v>
      </c>
      <c r="C510" s="282"/>
      <c r="D510" s="282"/>
    </row>
    <row r="511" spans="1:4" ht="13.6">
      <c r="A511" s="322" t="s">
        <v>1303</v>
      </c>
      <c r="B511" s="323" t="s">
        <v>1304</v>
      </c>
      <c r="C511" s="282"/>
      <c r="D511" s="282"/>
    </row>
    <row r="512" spans="1:4" ht="13.6">
      <c r="A512" s="322" t="s">
        <v>1305</v>
      </c>
      <c r="B512" s="323" t="s">
        <v>1306</v>
      </c>
      <c r="C512" s="282"/>
      <c r="D512" s="282"/>
    </row>
    <row r="513" spans="1:4" ht="13.6">
      <c r="A513" s="322" t="s">
        <v>1307</v>
      </c>
      <c r="B513" s="323" t="s">
        <v>1308</v>
      </c>
      <c r="C513" s="282">
        <v>12</v>
      </c>
      <c r="D513" s="282">
        <v>12</v>
      </c>
    </row>
    <row r="514" spans="1:4" ht="13.6">
      <c r="A514" s="322" t="s">
        <v>1309</v>
      </c>
      <c r="B514" s="323" t="s">
        <v>1310</v>
      </c>
      <c r="C514" s="282"/>
      <c r="D514" s="282"/>
    </row>
    <row r="515" spans="1:4" ht="13.6">
      <c r="A515" s="322" t="s">
        <v>1311</v>
      </c>
      <c r="B515" s="323" t="s">
        <v>1312</v>
      </c>
      <c r="C515" s="282">
        <v>10</v>
      </c>
      <c r="D515" s="282">
        <v>10</v>
      </c>
    </row>
    <row r="516" spans="1:4" ht="13.6">
      <c r="A516" s="322" t="s">
        <v>1313</v>
      </c>
      <c r="B516" s="323" t="s">
        <v>1314</v>
      </c>
      <c r="C516" s="282">
        <v>9</v>
      </c>
      <c r="D516" s="282">
        <v>9</v>
      </c>
    </row>
    <row r="517" spans="1:4" ht="13.6">
      <c r="A517" s="322" t="s">
        <v>1315</v>
      </c>
      <c r="B517" s="323" t="s">
        <v>1316</v>
      </c>
      <c r="C517" s="282">
        <v>10</v>
      </c>
      <c r="D517" s="282">
        <v>10</v>
      </c>
    </row>
    <row r="518" spans="1:4" ht="13.6">
      <c r="A518" s="322" t="s">
        <v>1317</v>
      </c>
      <c r="B518" s="323" t="s">
        <v>1318</v>
      </c>
      <c r="C518" s="282">
        <v>1758</v>
      </c>
      <c r="D518" s="282">
        <v>1758</v>
      </c>
    </row>
    <row r="519" spans="1:4" ht="13.6">
      <c r="A519" s="322" t="s">
        <v>1319</v>
      </c>
      <c r="B519" s="323" t="s">
        <v>1320</v>
      </c>
      <c r="C519" s="282">
        <v>4</v>
      </c>
      <c r="D519" s="282">
        <v>4</v>
      </c>
    </row>
    <row r="520" spans="1:4" ht="13.6">
      <c r="A520" s="322" t="s">
        <v>1321</v>
      </c>
      <c r="B520" s="323" t="s">
        <v>1322</v>
      </c>
      <c r="C520" s="282">
        <v>3</v>
      </c>
      <c r="D520" s="282">
        <v>3</v>
      </c>
    </row>
    <row r="521" spans="1:4" ht="13.6">
      <c r="A521" s="322" t="s">
        <v>1323</v>
      </c>
      <c r="B521" s="323" t="s">
        <v>1324</v>
      </c>
      <c r="C521" s="282">
        <v>4</v>
      </c>
      <c r="D521" s="282">
        <v>4</v>
      </c>
    </row>
    <row r="522" spans="1:4" ht="13.6">
      <c r="A522" s="322" t="s">
        <v>1325</v>
      </c>
      <c r="B522" s="323" t="s">
        <v>1326</v>
      </c>
      <c r="C522" s="282">
        <v>26</v>
      </c>
      <c r="D522" s="282">
        <v>26</v>
      </c>
    </row>
    <row r="523" spans="1:4" ht="13.6">
      <c r="A523" s="322" t="s">
        <v>1327</v>
      </c>
      <c r="B523" s="323" t="s">
        <v>1328</v>
      </c>
      <c r="C523" s="282">
        <v>52</v>
      </c>
      <c r="D523" s="282">
        <v>52</v>
      </c>
    </row>
    <row r="524" spans="1:4" ht="13.6">
      <c r="A524" s="322" t="s">
        <v>1329</v>
      </c>
      <c r="B524" s="323" t="s">
        <v>1330</v>
      </c>
      <c r="C524" s="282">
        <v>3</v>
      </c>
      <c r="D524" s="282">
        <v>3</v>
      </c>
    </row>
    <row r="525" spans="1:4" ht="13.6">
      <c r="A525" s="322" t="s">
        <v>1331</v>
      </c>
      <c r="B525" s="323" t="s">
        <v>1332</v>
      </c>
      <c r="C525" s="282">
        <v>10</v>
      </c>
      <c r="D525" s="282">
        <v>10</v>
      </c>
    </row>
    <row r="526" spans="1:4" ht="13.6">
      <c r="A526" s="322" t="s">
        <v>1333</v>
      </c>
      <c r="B526" s="323" t="s">
        <v>1334</v>
      </c>
      <c r="C526" s="282"/>
      <c r="D526" s="282"/>
    </row>
    <row r="527" spans="1:4" ht="13.6">
      <c r="A527" s="322" t="s">
        <v>1335</v>
      </c>
      <c r="B527" s="323" t="s">
        <v>1336</v>
      </c>
      <c r="C527" s="282">
        <v>7</v>
      </c>
      <c r="D527" s="282">
        <v>7</v>
      </c>
    </row>
    <row r="528" spans="1:4" ht="13.6">
      <c r="A528" s="322" t="s">
        <v>1337</v>
      </c>
      <c r="B528" s="323" t="s">
        <v>1338</v>
      </c>
      <c r="C528" s="282">
        <v>6</v>
      </c>
      <c r="D528" s="282">
        <v>6</v>
      </c>
    </row>
    <row r="529" spans="1:4" ht="13.6">
      <c r="A529" s="322" t="s">
        <v>1339</v>
      </c>
      <c r="B529" s="324" t="s">
        <v>1340</v>
      </c>
      <c r="C529" s="282"/>
      <c r="D529" s="282"/>
    </row>
    <row r="530" spans="1:4" ht="19.05">
      <c r="A530" s="321">
        <v>12</v>
      </c>
      <c r="B530" s="328" t="s">
        <v>1341</v>
      </c>
      <c r="C530" s="320"/>
      <c r="D530" s="320"/>
    </row>
    <row r="531" spans="1:4" ht="13.6">
      <c r="A531" s="322" t="s">
        <v>1342</v>
      </c>
      <c r="B531" s="332" t="s">
        <v>1343</v>
      </c>
      <c r="C531" s="282"/>
      <c r="D531" s="282"/>
    </row>
    <row r="532" spans="1:4" ht="13.6">
      <c r="A532" s="322" t="s">
        <v>1344</v>
      </c>
      <c r="B532" s="332" t="s">
        <v>1345</v>
      </c>
      <c r="C532" s="282"/>
      <c r="D532" s="282"/>
    </row>
    <row r="533" spans="1:4" ht="13.6">
      <c r="A533" s="322" t="s">
        <v>1346</v>
      </c>
      <c r="B533" s="323" t="s">
        <v>1347</v>
      </c>
      <c r="C533" s="282">
        <v>1</v>
      </c>
      <c r="D533" s="282">
        <v>1</v>
      </c>
    </row>
    <row r="534" spans="1:4" ht="13.6">
      <c r="A534" s="322" t="s">
        <v>1348</v>
      </c>
      <c r="B534" s="323" t="s">
        <v>1349</v>
      </c>
      <c r="C534" s="282">
        <v>8</v>
      </c>
      <c r="D534" s="282">
        <v>8</v>
      </c>
    </row>
    <row r="535" spans="1:4" ht="13.6">
      <c r="A535" s="322" t="s">
        <v>1350</v>
      </c>
      <c r="B535" s="323" t="s">
        <v>1351</v>
      </c>
      <c r="C535" s="282"/>
      <c r="D535" s="282"/>
    </row>
    <row r="536" spans="1:4" ht="13.6">
      <c r="A536" s="322" t="s">
        <v>1352</v>
      </c>
      <c r="B536" s="324" t="s">
        <v>1353</v>
      </c>
      <c r="C536" s="282">
        <v>17</v>
      </c>
      <c r="D536" s="282">
        <v>17</v>
      </c>
    </row>
    <row r="537" spans="1:4" ht="13.6">
      <c r="A537" s="322" t="s">
        <v>1354</v>
      </c>
      <c r="B537" s="323" t="s">
        <v>1355</v>
      </c>
      <c r="C537" s="282"/>
      <c r="D537" s="282"/>
    </row>
    <row r="538" spans="1:4" ht="13.6">
      <c r="A538" s="322" t="s">
        <v>1356</v>
      </c>
      <c r="B538" s="323" t="s">
        <v>1357</v>
      </c>
      <c r="C538" s="282"/>
      <c r="D538" s="282"/>
    </row>
    <row r="539" spans="1:4" ht="13.6">
      <c r="A539" s="322" t="s">
        <v>1358</v>
      </c>
      <c r="B539" s="323" t="s">
        <v>1359</v>
      </c>
      <c r="C539" s="282"/>
      <c r="D539" s="282"/>
    </row>
    <row r="540" spans="1:4" ht="13.6">
      <c r="A540" s="322" t="s">
        <v>1360</v>
      </c>
      <c r="B540" s="323" t="s">
        <v>1361</v>
      </c>
      <c r="C540" s="282">
        <v>1</v>
      </c>
      <c r="D540" s="282">
        <v>1</v>
      </c>
    </row>
    <row r="541" spans="1:4" ht="13.6">
      <c r="A541" s="322" t="s">
        <v>1362</v>
      </c>
      <c r="B541" s="323" t="s">
        <v>1363</v>
      </c>
      <c r="C541" s="282">
        <v>17</v>
      </c>
      <c r="D541" s="282">
        <v>17</v>
      </c>
    </row>
    <row r="542" spans="1:4" ht="13.6">
      <c r="A542" s="322" t="s">
        <v>1364</v>
      </c>
      <c r="B542" s="323" t="s">
        <v>1365</v>
      </c>
      <c r="C542" s="282">
        <v>21</v>
      </c>
      <c r="D542" s="282">
        <v>21</v>
      </c>
    </row>
    <row r="543" spans="1:4" ht="13.6">
      <c r="A543" s="322" t="s">
        <v>1366</v>
      </c>
      <c r="B543" s="332" t="s">
        <v>1367</v>
      </c>
      <c r="C543" s="282">
        <v>1</v>
      </c>
      <c r="D543" s="282">
        <v>1</v>
      </c>
    </row>
    <row r="544" spans="1:4" ht="13.6">
      <c r="A544" s="322" t="s">
        <v>1368</v>
      </c>
      <c r="B544" s="324" t="s">
        <v>1369</v>
      </c>
      <c r="C544" s="282">
        <v>9</v>
      </c>
      <c r="D544" s="282">
        <v>9</v>
      </c>
    </row>
    <row r="545" spans="1:4" ht="13.6">
      <c r="A545" s="322" t="s">
        <v>1370</v>
      </c>
      <c r="B545" s="323" t="s">
        <v>1371</v>
      </c>
      <c r="C545" s="282"/>
      <c r="D545" s="282"/>
    </row>
    <row r="546" spans="1:4" ht="13.6">
      <c r="A546" s="322" t="s">
        <v>1372</v>
      </c>
      <c r="B546" s="323" t="s">
        <v>1373</v>
      </c>
      <c r="C546" s="282">
        <v>2</v>
      </c>
      <c r="D546" s="282">
        <v>2</v>
      </c>
    </row>
    <row r="547" spans="1:4" ht="19.05">
      <c r="A547" s="321">
        <v>13</v>
      </c>
      <c r="B547" s="328" t="s">
        <v>1374</v>
      </c>
      <c r="C547" s="320"/>
      <c r="D547" s="320"/>
    </row>
    <row r="548" spans="1:4" ht="13.6">
      <c r="A548" s="322" t="s">
        <v>1375</v>
      </c>
      <c r="B548" s="323" t="s">
        <v>1376</v>
      </c>
      <c r="C548" s="282"/>
      <c r="D548" s="282"/>
    </row>
    <row r="549" spans="1:4" ht="13.6">
      <c r="A549" s="322" t="s">
        <v>1377</v>
      </c>
      <c r="B549" s="323" t="s">
        <v>1378</v>
      </c>
      <c r="C549" s="282">
        <v>7</v>
      </c>
      <c r="D549" s="282">
        <v>7</v>
      </c>
    </row>
    <row r="550" spans="1:4" ht="13.6">
      <c r="A550" s="322" t="s">
        <v>1379</v>
      </c>
      <c r="B550" s="323" t="s">
        <v>1380</v>
      </c>
      <c r="C550" s="282">
        <v>51</v>
      </c>
      <c r="D550" s="282">
        <v>51</v>
      </c>
    </row>
    <row r="551" spans="1:4" ht="27.2">
      <c r="A551" s="322" t="s">
        <v>1381</v>
      </c>
      <c r="B551" s="323" t="s">
        <v>1382</v>
      </c>
      <c r="C551" s="282"/>
      <c r="D551" s="282"/>
    </row>
    <row r="552" spans="1:4" ht="27.2">
      <c r="A552" s="322" t="s">
        <v>1383</v>
      </c>
      <c r="B552" s="323" t="s">
        <v>1384</v>
      </c>
      <c r="C552" s="282">
        <v>13</v>
      </c>
      <c r="D552" s="282">
        <v>13</v>
      </c>
    </row>
    <row r="553" spans="1:4" ht="27.2">
      <c r="A553" s="322" t="s">
        <v>1385</v>
      </c>
      <c r="B553" s="323" t="s">
        <v>1386</v>
      </c>
      <c r="C553" s="282"/>
      <c r="D553" s="282"/>
    </row>
    <row r="554" spans="1:4" ht="27.2">
      <c r="A554" s="322" t="s">
        <v>1387</v>
      </c>
      <c r="B554" s="323" t="s">
        <v>1388</v>
      </c>
      <c r="C554" s="282">
        <v>3</v>
      </c>
      <c r="D554" s="282">
        <v>3</v>
      </c>
    </row>
    <row r="555" spans="1:4" ht="13.6">
      <c r="A555" s="322" t="s">
        <v>1389</v>
      </c>
      <c r="B555" s="323" t="s">
        <v>1390</v>
      </c>
      <c r="C555" s="282">
        <v>40</v>
      </c>
      <c r="D555" s="282">
        <v>40</v>
      </c>
    </row>
    <row r="556" spans="1:4" ht="13.6">
      <c r="A556" s="322" t="s">
        <v>1391</v>
      </c>
      <c r="B556" s="323" t="s">
        <v>1392</v>
      </c>
      <c r="C556" s="282">
        <v>2</v>
      </c>
      <c r="D556" s="282">
        <v>2</v>
      </c>
    </row>
    <row r="557" spans="1:4" ht="13.6">
      <c r="A557" s="322" t="s">
        <v>1393</v>
      </c>
      <c r="B557" s="323" t="s">
        <v>1394</v>
      </c>
      <c r="C557" s="282">
        <v>155</v>
      </c>
      <c r="D557" s="282">
        <v>155</v>
      </c>
    </row>
    <row r="558" spans="1:4" ht="13.6">
      <c r="A558" s="322" t="s">
        <v>1395</v>
      </c>
      <c r="B558" s="323" t="s">
        <v>1396</v>
      </c>
      <c r="C558" s="282">
        <v>74</v>
      </c>
      <c r="D558" s="282">
        <v>74</v>
      </c>
    </row>
    <row r="559" spans="1:4" ht="13.6">
      <c r="A559" s="322" t="s">
        <v>1397</v>
      </c>
      <c r="B559" s="323" t="s">
        <v>1398</v>
      </c>
      <c r="C559" s="282">
        <v>1</v>
      </c>
      <c r="D559" s="282">
        <v>1</v>
      </c>
    </row>
    <row r="560" spans="1:4" ht="13.6">
      <c r="A560" s="327" t="s">
        <v>1399</v>
      </c>
      <c r="B560" s="332" t="s">
        <v>1400</v>
      </c>
      <c r="C560" s="282"/>
      <c r="D560" s="282"/>
    </row>
    <row r="561" spans="1:4" ht="13.6">
      <c r="A561" s="327" t="s">
        <v>1401</v>
      </c>
      <c r="B561" s="332" t="s">
        <v>1402</v>
      </c>
      <c r="C561" s="282">
        <v>6</v>
      </c>
      <c r="D561" s="282">
        <v>6</v>
      </c>
    </row>
    <row r="562" spans="1:4" ht="13.6">
      <c r="A562" s="322" t="s">
        <v>1403</v>
      </c>
      <c r="B562" s="323" t="s">
        <v>1404</v>
      </c>
      <c r="C562" s="282">
        <v>3</v>
      </c>
      <c r="D562" s="282">
        <v>3</v>
      </c>
    </row>
    <row r="563" spans="1:4" ht="13.6">
      <c r="A563" s="322" t="s">
        <v>1405</v>
      </c>
      <c r="B563" s="323" t="s">
        <v>1406</v>
      </c>
      <c r="C563" s="282">
        <v>29</v>
      </c>
      <c r="D563" s="282">
        <v>29</v>
      </c>
    </row>
    <row r="564" spans="1:4" ht="13.6">
      <c r="A564" s="322" t="s">
        <v>1407</v>
      </c>
      <c r="B564" s="323" t="s">
        <v>1408</v>
      </c>
      <c r="C564" s="282">
        <v>5</v>
      </c>
      <c r="D564" s="282">
        <v>5</v>
      </c>
    </row>
    <row r="565" spans="1:4" ht="13.6">
      <c r="A565" s="322" t="s">
        <v>1409</v>
      </c>
      <c r="B565" s="332" t="s">
        <v>1410</v>
      </c>
      <c r="C565" s="282">
        <v>54</v>
      </c>
      <c r="D565" s="282">
        <v>54</v>
      </c>
    </row>
    <row r="566" spans="1:4" ht="19.05">
      <c r="A566" s="321">
        <v>14</v>
      </c>
      <c r="B566" s="328" t="s">
        <v>1411</v>
      </c>
      <c r="C566" s="320"/>
      <c r="D566" s="320"/>
    </row>
    <row r="567" spans="1:4" ht="13.6">
      <c r="A567" s="322" t="s">
        <v>1412</v>
      </c>
      <c r="B567" s="323" t="s">
        <v>1413</v>
      </c>
      <c r="C567" s="282">
        <v>27</v>
      </c>
      <c r="D567" s="282">
        <v>27</v>
      </c>
    </row>
    <row r="568" spans="1:4" ht="13.6">
      <c r="A568" s="322" t="s">
        <v>1414</v>
      </c>
      <c r="B568" s="323" t="s">
        <v>1415</v>
      </c>
      <c r="C568" s="282">
        <v>243</v>
      </c>
      <c r="D568" s="282">
        <v>243</v>
      </c>
    </row>
    <row r="569" spans="1:4" ht="13.6">
      <c r="A569" s="322" t="s">
        <v>1416</v>
      </c>
      <c r="B569" s="323" t="s">
        <v>1417</v>
      </c>
      <c r="C569" s="282">
        <v>17</v>
      </c>
      <c r="D569" s="282">
        <v>17</v>
      </c>
    </row>
    <row r="570" spans="1:4" ht="13.6">
      <c r="A570" s="322" t="s">
        <v>1418</v>
      </c>
      <c r="B570" s="323" t="s">
        <v>1419</v>
      </c>
      <c r="C570" s="282">
        <v>8</v>
      </c>
      <c r="D570" s="282">
        <v>8</v>
      </c>
    </row>
    <row r="571" spans="1:4" ht="13.6">
      <c r="A571" s="322" t="s">
        <v>1420</v>
      </c>
      <c r="B571" s="332" t="s">
        <v>1421</v>
      </c>
      <c r="C571" s="282"/>
      <c r="D571" s="282"/>
    </row>
    <row r="572" spans="1:4" ht="13.6">
      <c r="A572" s="322" t="s">
        <v>1422</v>
      </c>
      <c r="B572" s="332" t="s">
        <v>1423</v>
      </c>
      <c r="C572" s="282">
        <v>2</v>
      </c>
      <c r="D572" s="282">
        <v>2</v>
      </c>
    </row>
    <row r="573" spans="1:4" ht="27.2">
      <c r="A573" s="322" t="s">
        <v>1424</v>
      </c>
      <c r="B573" s="332" t="s">
        <v>1425</v>
      </c>
      <c r="C573" s="282">
        <v>1</v>
      </c>
      <c r="D573" s="282">
        <v>1</v>
      </c>
    </row>
    <row r="574" spans="1:4" ht="27.2">
      <c r="A574" s="322" t="s">
        <v>1426</v>
      </c>
      <c r="B574" s="332" t="s">
        <v>1427</v>
      </c>
      <c r="C574" s="282">
        <v>3</v>
      </c>
      <c r="D574" s="282">
        <v>3</v>
      </c>
    </row>
    <row r="575" spans="1:4" ht="13.6">
      <c r="A575" s="322" t="s">
        <v>1428</v>
      </c>
      <c r="B575" s="323" t="s">
        <v>1429</v>
      </c>
      <c r="C575" s="282">
        <v>21</v>
      </c>
      <c r="D575" s="282">
        <v>21</v>
      </c>
    </row>
    <row r="576" spans="1:4" ht="13.6">
      <c r="A576" s="333" t="s">
        <v>1430</v>
      </c>
      <c r="B576" s="334" t="s">
        <v>1431</v>
      </c>
      <c r="C576" s="282">
        <v>451</v>
      </c>
      <c r="D576" s="282">
        <v>451</v>
      </c>
    </row>
    <row r="577" spans="1:4" ht="13.6">
      <c r="A577" s="333" t="s">
        <v>1432</v>
      </c>
      <c r="B577" s="334" t="s">
        <v>1433</v>
      </c>
      <c r="C577" s="282">
        <v>1</v>
      </c>
      <c r="D577" s="282">
        <v>1</v>
      </c>
    </row>
    <row r="578" spans="1:4" ht="13.6">
      <c r="A578" s="333" t="s">
        <v>1434</v>
      </c>
      <c r="B578" s="334" t="s">
        <v>1435</v>
      </c>
      <c r="C578" s="282"/>
      <c r="D578" s="282"/>
    </row>
    <row r="579" spans="1:4" ht="13.6">
      <c r="A579" s="333" t="s">
        <v>1436</v>
      </c>
      <c r="B579" s="334" t="s">
        <v>1437</v>
      </c>
      <c r="C579" s="282">
        <v>29</v>
      </c>
      <c r="D579" s="282">
        <v>29</v>
      </c>
    </row>
    <row r="580" spans="1:4" ht="13.6">
      <c r="A580" s="333" t="s">
        <v>1438</v>
      </c>
      <c r="B580" s="334" t="s">
        <v>1439</v>
      </c>
      <c r="C580" s="282">
        <v>122</v>
      </c>
      <c r="D580" s="282">
        <v>122</v>
      </c>
    </row>
    <row r="581" spans="1:4" ht="19.05">
      <c r="A581" s="321">
        <v>15</v>
      </c>
      <c r="B581" s="328" t="s">
        <v>1440</v>
      </c>
      <c r="C581" s="320"/>
      <c r="D581" s="320"/>
    </row>
    <row r="582" spans="1:4" ht="27.2">
      <c r="A582" s="322" t="s">
        <v>1441</v>
      </c>
      <c r="B582" s="323" t="s">
        <v>1442</v>
      </c>
      <c r="C582" s="282"/>
      <c r="D582" s="282"/>
    </row>
    <row r="583" spans="1:4" ht="13.6">
      <c r="A583" s="322" t="s">
        <v>1443</v>
      </c>
      <c r="B583" s="323" t="s">
        <v>1444</v>
      </c>
      <c r="C583" s="282"/>
      <c r="D583" s="282"/>
    </row>
    <row r="584" spans="1:4" ht="13.6">
      <c r="A584" s="322" t="s">
        <v>1445</v>
      </c>
      <c r="B584" s="323" t="s">
        <v>1446</v>
      </c>
      <c r="C584" s="282"/>
      <c r="D584" s="282"/>
    </row>
    <row r="585" spans="1:4" ht="13.6">
      <c r="A585" s="322" t="s">
        <v>1447</v>
      </c>
      <c r="B585" s="323" t="s">
        <v>1448</v>
      </c>
      <c r="C585" s="282"/>
      <c r="D585" s="282"/>
    </row>
    <row r="586" spans="1:4" ht="13.6">
      <c r="A586" s="322" t="s">
        <v>1449</v>
      </c>
      <c r="B586" s="323" t="s">
        <v>1450</v>
      </c>
      <c r="C586" s="282"/>
      <c r="D586" s="282"/>
    </row>
    <row r="587" spans="1:4" ht="27.2">
      <c r="A587" s="322" t="s">
        <v>1451</v>
      </c>
      <c r="B587" s="323" t="s">
        <v>1452</v>
      </c>
      <c r="C587" s="282"/>
      <c r="D587" s="282"/>
    </row>
    <row r="588" spans="1:4" ht="27.2">
      <c r="A588" s="322" t="s">
        <v>1453</v>
      </c>
      <c r="B588" s="323" t="s">
        <v>1454</v>
      </c>
      <c r="C588" s="282"/>
      <c r="D588" s="282"/>
    </row>
    <row r="589" spans="1:4" ht="27.2">
      <c r="A589" s="322" t="s">
        <v>1455</v>
      </c>
      <c r="B589" s="323" t="s">
        <v>1456</v>
      </c>
      <c r="C589" s="282"/>
      <c r="D589" s="282"/>
    </row>
    <row r="590" spans="1:4" ht="27.2">
      <c r="A590" s="322" t="s">
        <v>1457</v>
      </c>
      <c r="B590" s="323" t="s">
        <v>1458</v>
      </c>
      <c r="C590" s="282"/>
      <c r="D590" s="282"/>
    </row>
    <row r="591" spans="1:4" ht="13.6">
      <c r="A591" s="322" t="s">
        <v>1459</v>
      </c>
      <c r="B591" s="323" t="s">
        <v>1460</v>
      </c>
      <c r="C591" s="282"/>
      <c r="D591" s="282"/>
    </row>
    <row r="592" spans="1:4" ht="13.6">
      <c r="A592" s="322" t="s">
        <v>1461</v>
      </c>
      <c r="B592" s="323" t="s">
        <v>1462</v>
      </c>
      <c r="C592" s="282"/>
      <c r="D592" s="282"/>
    </row>
    <row r="593" spans="1:4" ht="13.6">
      <c r="A593" s="322" t="s">
        <v>1463</v>
      </c>
      <c r="B593" s="323" t="s">
        <v>1464</v>
      </c>
      <c r="C593" s="282">
        <v>1</v>
      </c>
      <c r="D593" s="282">
        <v>1</v>
      </c>
    </row>
    <row r="594" spans="1:4" ht="13.6">
      <c r="A594" s="322" t="s">
        <v>1465</v>
      </c>
      <c r="B594" s="323" t="s">
        <v>1466</v>
      </c>
      <c r="C594" s="282"/>
      <c r="D594" s="282"/>
    </row>
    <row r="595" spans="1:4" ht="27.2">
      <c r="A595" s="322" t="s">
        <v>1467</v>
      </c>
      <c r="B595" s="323" t="s">
        <v>1468</v>
      </c>
      <c r="C595" s="282"/>
      <c r="D595" s="282"/>
    </row>
    <row r="596" spans="1:4" ht="27.2">
      <c r="A596" s="322" t="s">
        <v>1469</v>
      </c>
      <c r="B596" s="323" t="s">
        <v>1470</v>
      </c>
      <c r="C596" s="282"/>
      <c r="D596" s="282"/>
    </row>
    <row r="597" spans="1:4" ht="27.2">
      <c r="A597" s="322" t="s">
        <v>1471</v>
      </c>
      <c r="B597" s="323" t="s">
        <v>1472</v>
      </c>
      <c r="C597" s="282">
        <v>3</v>
      </c>
      <c r="D597" s="282">
        <v>3</v>
      </c>
    </row>
    <row r="598" spans="1:4" ht="27.2">
      <c r="A598" s="322" t="s">
        <v>1473</v>
      </c>
      <c r="B598" s="323" t="s">
        <v>1474</v>
      </c>
      <c r="C598" s="282">
        <v>2</v>
      </c>
      <c r="D598" s="282">
        <v>2</v>
      </c>
    </row>
    <row r="599" spans="1:4" ht="27.2">
      <c r="A599" s="322" t="s">
        <v>1475</v>
      </c>
      <c r="B599" s="323" t="s">
        <v>1476</v>
      </c>
      <c r="C599" s="282"/>
      <c r="D599" s="282"/>
    </row>
    <row r="600" spans="1:4" ht="27.2">
      <c r="A600" s="322" t="s">
        <v>1477</v>
      </c>
      <c r="B600" s="323" t="s">
        <v>1478</v>
      </c>
      <c r="C600" s="282">
        <v>3</v>
      </c>
      <c r="D600" s="282">
        <v>3</v>
      </c>
    </row>
    <row r="601" spans="1:4" ht="27.2">
      <c r="A601" s="322" t="s">
        <v>1479</v>
      </c>
      <c r="B601" s="323" t="s">
        <v>1480</v>
      </c>
      <c r="C601" s="282">
        <v>11</v>
      </c>
      <c r="D601" s="282">
        <v>11</v>
      </c>
    </row>
    <row r="602" spans="1:4" ht="27.2">
      <c r="A602" s="322" t="s">
        <v>1481</v>
      </c>
      <c r="B602" s="323" t="s">
        <v>1482</v>
      </c>
      <c r="C602" s="282">
        <v>19</v>
      </c>
      <c r="D602" s="282">
        <v>19</v>
      </c>
    </row>
    <row r="603" spans="1:4" ht="27.2">
      <c r="A603" s="322" t="s">
        <v>1483</v>
      </c>
      <c r="B603" s="323" t="s">
        <v>1484</v>
      </c>
      <c r="C603" s="282">
        <v>2</v>
      </c>
      <c r="D603" s="282">
        <v>2</v>
      </c>
    </row>
    <row r="604" spans="1:4" ht="27.2">
      <c r="A604" s="322" t="s">
        <v>1485</v>
      </c>
      <c r="B604" s="323" t="s">
        <v>1486</v>
      </c>
      <c r="C604" s="282">
        <v>34</v>
      </c>
      <c r="D604" s="282">
        <v>34</v>
      </c>
    </row>
    <row r="605" spans="1:4" ht="27.2">
      <c r="A605" s="322" t="s">
        <v>1487</v>
      </c>
      <c r="B605" s="323" t="s">
        <v>1488</v>
      </c>
      <c r="C605" s="282">
        <v>214</v>
      </c>
      <c r="D605" s="282">
        <v>214</v>
      </c>
    </row>
    <row r="606" spans="1:4" ht="13.6">
      <c r="A606" s="322" t="s">
        <v>1489</v>
      </c>
      <c r="B606" s="323" t="s">
        <v>1490</v>
      </c>
      <c r="C606" s="282">
        <v>489</v>
      </c>
      <c r="D606" s="282">
        <v>489</v>
      </c>
    </row>
    <row r="607" spans="1:4" ht="38.049999999999997">
      <c r="A607" s="321">
        <v>16</v>
      </c>
      <c r="B607" s="328" t="s">
        <v>1491</v>
      </c>
      <c r="C607" s="320"/>
      <c r="D607" s="320"/>
    </row>
    <row r="608" spans="1:4" ht="13.6">
      <c r="A608" s="322" t="s">
        <v>1492</v>
      </c>
      <c r="B608" s="323" t="s">
        <v>1493</v>
      </c>
      <c r="C608" s="282"/>
      <c r="D608" s="282"/>
    </row>
    <row r="609" spans="1:4" ht="27.2">
      <c r="A609" s="322" t="s">
        <v>1494</v>
      </c>
      <c r="B609" s="323" t="s">
        <v>1495</v>
      </c>
      <c r="C609" s="282">
        <v>10</v>
      </c>
      <c r="D609" s="282">
        <v>10</v>
      </c>
    </row>
    <row r="610" spans="1:4" ht="27.2">
      <c r="A610" s="322" t="s">
        <v>1496</v>
      </c>
      <c r="B610" s="323" t="s">
        <v>1497</v>
      </c>
      <c r="C610" s="282">
        <v>10</v>
      </c>
      <c r="D610" s="282">
        <v>10</v>
      </c>
    </row>
    <row r="611" spans="1:4" ht="13.6">
      <c r="A611" s="322" t="s">
        <v>1498</v>
      </c>
      <c r="B611" s="323" t="s">
        <v>1499</v>
      </c>
      <c r="C611" s="282">
        <v>8</v>
      </c>
      <c r="D611" s="282">
        <v>8</v>
      </c>
    </row>
    <row r="612" spans="1:4" ht="27.2">
      <c r="A612" s="322" t="s">
        <v>1500</v>
      </c>
      <c r="B612" s="323" t="s">
        <v>1501</v>
      </c>
      <c r="C612" s="282"/>
      <c r="D612" s="282"/>
    </row>
    <row r="613" spans="1:4" ht="27.2">
      <c r="A613" s="322" t="s">
        <v>1502</v>
      </c>
      <c r="B613" s="323" t="s">
        <v>1503</v>
      </c>
      <c r="C613" s="282">
        <v>5</v>
      </c>
      <c r="D613" s="282">
        <v>5</v>
      </c>
    </row>
    <row r="614" spans="1:4" ht="13.6">
      <c r="A614" s="322" t="s">
        <v>1504</v>
      </c>
      <c r="B614" s="323" t="s">
        <v>1505</v>
      </c>
      <c r="C614" s="282">
        <v>48</v>
      </c>
      <c r="D614" s="282">
        <v>48</v>
      </c>
    </row>
    <row r="615" spans="1:4" ht="13.6">
      <c r="A615" s="322" t="s">
        <v>1506</v>
      </c>
      <c r="B615" s="323" t="s">
        <v>1507</v>
      </c>
      <c r="C615" s="282">
        <v>39</v>
      </c>
      <c r="D615" s="282">
        <v>39</v>
      </c>
    </row>
    <row r="616" spans="1:4" ht="13.6">
      <c r="A616" s="322" t="s">
        <v>1508</v>
      </c>
      <c r="B616" s="323" t="s">
        <v>1509</v>
      </c>
      <c r="C616" s="282">
        <v>23</v>
      </c>
      <c r="D616" s="282">
        <v>23</v>
      </c>
    </row>
    <row r="617" spans="1:4" ht="23.8">
      <c r="A617" s="335">
        <v>17</v>
      </c>
      <c r="B617" s="328" t="s">
        <v>1510</v>
      </c>
      <c r="C617" s="320"/>
      <c r="D617" s="320"/>
    </row>
    <row r="618" spans="1:4" ht="13.6">
      <c r="A618" s="322" t="s">
        <v>1511</v>
      </c>
      <c r="B618" s="324" t="s">
        <v>1512</v>
      </c>
      <c r="C618" s="282"/>
      <c r="D618" s="282"/>
    </row>
    <row r="619" spans="1:4" ht="13.6">
      <c r="A619" s="322" t="s">
        <v>1513</v>
      </c>
      <c r="B619" s="323" t="s">
        <v>1514</v>
      </c>
      <c r="C619" s="282"/>
      <c r="D619" s="282"/>
    </row>
    <row r="620" spans="1:4" ht="13.6">
      <c r="A620" s="322" t="s">
        <v>1515</v>
      </c>
      <c r="B620" s="323" t="s">
        <v>1516</v>
      </c>
      <c r="C620" s="282"/>
      <c r="D620" s="282"/>
    </row>
    <row r="621" spans="1:4" ht="27.2">
      <c r="A621" s="322" t="s">
        <v>1517</v>
      </c>
      <c r="B621" s="323" t="s">
        <v>1518</v>
      </c>
      <c r="C621" s="282">
        <v>1</v>
      </c>
      <c r="D621" s="282">
        <v>1</v>
      </c>
    </row>
    <row r="622" spans="1:4" ht="13.6">
      <c r="A622" s="322" t="s">
        <v>1519</v>
      </c>
      <c r="B622" s="323" t="s">
        <v>1520</v>
      </c>
      <c r="C622" s="282">
        <v>2</v>
      </c>
      <c r="D622" s="282">
        <v>2</v>
      </c>
    </row>
    <row r="623" spans="1:4" ht="13.6">
      <c r="A623" s="322" t="s">
        <v>1521</v>
      </c>
      <c r="B623" s="323" t="s">
        <v>1522</v>
      </c>
      <c r="C623" s="282"/>
      <c r="D623" s="282"/>
    </row>
    <row r="624" spans="1:4" ht="13.6">
      <c r="A624" s="322" t="s">
        <v>1523</v>
      </c>
      <c r="B624" s="323" t="s">
        <v>1524</v>
      </c>
      <c r="C624" s="282">
        <v>2</v>
      </c>
      <c r="D624" s="282">
        <v>2</v>
      </c>
    </row>
    <row r="625" spans="1:4" ht="27.2">
      <c r="A625" s="322" t="s">
        <v>1525</v>
      </c>
      <c r="B625" s="323" t="s">
        <v>1526</v>
      </c>
      <c r="C625" s="282">
        <v>1</v>
      </c>
      <c r="D625" s="282">
        <v>1</v>
      </c>
    </row>
    <row r="626" spans="1:4" ht="27.2">
      <c r="A626" s="322" t="s">
        <v>1527</v>
      </c>
      <c r="B626" s="323" t="s">
        <v>1528</v>
      </c>
      <c r="C626" s="282">
        <v>14</v>
      </c>
      <c r="D626" s="282">
        <v>14</v>
      </c>
    </row>
    <row r="627" spans="1:4" ht="13.6">
      <c r="A627" s="322" t="s">
        <v>1529</v>
      </c>
      <c r="B627" s="323" t="s">
        <v>1530</v>
      </c>
      <c r="C627" s="282">
        <v>1</v>
      </c>
      <c r="D627" s="282">
        <v>1</v>
      </c>
    </row>
    <row r="628" spans="1:4" ht="13.6">
      <c r="A628" s="322" t="s">
        <v>1531</v>
      </c>
      <c r="B628" s="323" t="s">
        <v>1532</v>
      </c>
      <c r="C628" s="282">
        <v>2</v>
      </c>
      <c r="D628" s="282">
        <v>2</v>
      </c>
    </row>
    <row r="629" spans="1:4" ht="13.6">
      <c r="A629" s="322" t="s">
        <v>1533</v>
      </c>
      <c r="B629" s="323" t="s">
        <v>1534</v>
      </c>
      <c r="C629" s="282">
        <v>9</v>
      </c>
      <c r="D629" s="282">
        <v>9</v>
      </c>
    </row>
    <row r="630" spans="1:4" ht="13.6">
      <c r="A630" s="322" t="s">
        <v>1535</v>
      </c>
      <c r="B630" s="323" t="s">
        <v>1536</v>
      </c>
      <c r="C630" s="282">
        <v>12</v>
      </c>
      <c r="D630" s="282">
        <v>12</v>
      </c>
    </row>
    <row r="631" spans="1:4" ht="13.6">
      <c r="A631" s="322" t="s">
        <v>1537</v>
      </c>
      <c r="B631" s="323" t="s">
        <v>1538</v>
      </c>
      <c r="C631" s="282">
        <v>40</v>
      </c>
      <c r="D631" s="282">
        <v>40</v>
      </c>
    </row>
    <row r="632" spans="1:4" ht="13.6">
      <c r="A632" s="322" t="s">
        <v>1539</v>
      </c>
      <c r="B632" s="323" t="s">
        <v>1540</v>
      </c>
      <c r="C632" s="282">
        <v>6</v>
      </c>
      <c r="D632" s="282">
        <v>6</v>
      </c>
    </row>
    <row r="633" spans="1:4" ht="13.6">
      <c r="A633" s="322" t="s">
        <v>1541</v>
      </c>
      <c r="B633" s="323" t="s">
        <v>1542</v>
      </c>
      <c r="C633" s="282">
        <v>13</v>
      </c>
      <c r="D633" s="282">
        <v>13</v>
      </c>
    </row>
    <row r="634" spans="1:4" ht="13.6">
      <c r="A634" s="322" t="s">
        <v>1543</v>
      </c>
      <c r="B634" s="323" t="s">
        <v>1544</v>
      </c>
      <c r="C634" s="282">
        <v>212</v>
      </c>
      <c r="D634" s="282">
        <v>212</v>
      </c>
    </row>
    <row r="635" spans="1:4" ht="13.6">
      <c r="A635" s="322" t="s">
        <v>1545</v>
      </c>
      <c r="B635" s="323" t="s">
        <v>1546</v>
      </c>
      <c r="C635" s="282"/>
      <c r="D635" s="282"/>
    </row>
    <row r="636" spans="1:4" ht="19.05">
      <c r="A636" s="321">
        <v>18</v>
      </c>
      <c r="B636" s="328" t="s">
        <v>1547</v>
      </c>
      <c r="C636" s="320"/>
      <c r="D636" s="320"/>
    </row>
    <row r="637" spans="1:4" ht="13.6">
      <c r="A637" s="322" t="s">
        <v>1548</v>
      </c>
      <c r="B637" s="323" t="s">
        <v>1549</v>
      </c>
      <c r="C637" s="282"/>
      <c r="D637" s="282"/>
    </row>
    <row r="638" spans="1:4" ht="13.6">
      <c r="A638" s="322" t="s">
        <v>1550</v>
      </c>
      <c r="B638" s="323" t="s">
        <v>1551</v>
      </c>
      <c r="C638" s="282"/>
      <c r="D638" s="282"/>
    </row>
    <row r="639" spans="1:4" ht="13.6">
      <c r="A639" s="322" t="s">
        <v>1552</v>
      </c>
      <c r="B639" s="323" t="s">
        <v>1553</v>
      </c>
      <c r="C639" s="282"/>
      <c r="D639" s="282"/>
    </row>
    <row r="640" spans="1:4" ht="13.6">
      <c r="A640" s="322" t="s">
        <v>1554</v>
      </c>
      <c r="B640" s="323" t="s">
        <v>1555</v>
      </c>
      <c r="C640" s="282"/>
      <c r="D640" s="282"/>
    </row>
    <row r="641" spans="1:4" ht="13.6">
      <c r="A641" s="322" t="s">
        <v>1556</v>
      </c>
      <c r="B641" s="323" t="s">
        <v>1557</v>
      </c>
      <c r="C641" s="282"/>
      <c r="D641" s="282"/>
    </row>
    <row r="642" spans="1:4" ht="13.6">
      <c r="A642" s="322" t="s">
        <v>1558</v>
      </c>
      <c r="B642" s="323" t="s">
        <v>1559</v>
      </c>
      <c r="C642" s="282">
        <v>1</v>
      </c>
      <c r="D642" s="282">
        <v>1</v>
      </c>
    </row>
    <row r="643" spans="1:4" ht="13.6">
      <c r="A643" s="322" t="s">
        <v>1560</v>
      </c>
      <c r="B643" s="323" t="s">
        <v>1561</v>
      </c>
      <c r="C643" s="282">
        <v>2</v>
      </c>
      <c r="D643" s="282">
        <v>2</v>
      </c>
    </row>
    <row r="644" spans="1:4" ht="13.6">
      <c r="A644" s="322" t="s">
        <v>1562</v>
      </c>
      <c r="B644" s="323" t="s">
        <v>1563</v>
      </c>
      <c r="C644" s="282"/>
      <c r="D644" s="282"/>
    </row>
    <row r="645" spans="1:4" ht="13.6">
      <c r="A645" s="322" t="s">
        <v>1564</v>
      </c>
      <c r="B645" s="323" t="s">
        <v>1565</v>
      </c>
      <c r="C645" s="282">
        <v>1</v>
      </c>
      <c r="D645" s="282">
        <v>1</v>
      </c>
    </row>
    <row r="646" spans="1:4" ht="13.6">
      <c r="A646" s="322" t="s">
        <v>1566</v>
      </c>
      <c r="B646" s="323" t="s">
        <v>1567</v>
      </c>
      <c r="C646" s="282">
        <v>5</v>
      </c>
      <c r="D646" s="282">
        <v>5</v>
      </c>
    </row>
    <row r="647" spans="1:4" ht="27.2">
      <c r="A647" s="322" t="s">
        <v>1568</v>
      </c>
      <c r="B647" s="323" t="s">
        <v>1569</v>
      </c>
      <c r="C647" s="282"/>
      <c r="D647" s="282"/>
    </row>
    <row r="648" spans="1:4" ht="27.2">
      <c r="A648" s="322" t="s">
        <v>1570</v>
      </c>
      <c r="B648" s="323" t="s">
        <v>1571</v>
      </c>
      <c r="C648" s="282"/>
      <c r="D648" s="282"/>
    </row>
    <row r="649" spans="1:4" ht="13.6">
      <c r="A649" s="322" t="s">
        <v>1572</v>
      </c>
      <c r="B649" s="323" t="s">
        <v>1573</v>
      </c>
      <c r="C649" s="282">
        <v>1</v>
      </c>
      <c r="D649" s="282">
        <v>1</v>
      </c>
    </row>
    <row r="650" spans="1:4" ht="13.6">
      <c r="A650" s="322" t="s">
        <v>1574</v>
      </c>
      <c r="B650" s="323" t="s">
        <v>1575</v>
      </c>
      <c r="C650" s="282">
        <v>1</v>
      </c>
      <c r="D650" s="282">
        <v>1</v>
      </c>
    </row>
    <row r="651" spans="1:4" ht="13.6">
      <c r="A651" s="322" t="s">
        <v>1576</v>
      </c>
      <c r="B651" s="323" t="s">
        <v>1577</v>
      </c>
      <c r="C651" s="282">
        <v>63</v>
      </c>
      <c r="D651" s="282">
        <v>63</v>
      </c>
    </row>
    <row r="652" spans="1:4" ht="13.6">
      <c r="A652" s="322" t="s">
        <v>1578</v>
      </c>
      <c r="B652" s="323" t="s">
        <v>1579</v>
      </c>
      <c r="C652" s="282"/>
      <c r="D652" s="282"/>
    </row>
    <row r="653" spans="1:4" ht="13.6">
      <c r="A653" s="322" t="s">
        <v>1580</v>
      </c>
      <c r="B653" s="323" t="s">
        <v>1581</v>
      </c>
      <c r="C653" s="282">
        <v>1</v>
      </c>
      <c r="D653" s="282">
        <v>1</v>
      </c>
    </row>
    <row r="654" spans="1:4" ht="13.6">
      <c r="A654" s="322" t="s">
        <v>1582</v>
      </c>
      <c r="B654" s="323" t="s">
        <v>1583</v>
      </c>
      <c r="C654" s="282">
        <v>1</v>
      </c>
      <c r="D654" s="282">
        <v>1</v>
      </c>
    </row>
    <row r="655" spans="1:4" ht="19.05">
      <c r="A655" s="321">
        <v>19</v>
      </c>
      <c r="B655" s="328" t="s">
        <v>1584</v>
      </c>
      <c r="C655" s="320"/>
      <c r="D655" s="320"/>
    </row>
    <row r="656" spans="1:4" ht="13.6">
      <c r="A656" s="322" t="s">
        <v>1585</v>
      </c>
      <c r="B656" s="334" t="s">
        <v>1586</v>
      </c>
      <c r="C656" s="282"/>
      <c r="D656" s="282"/>
    </row>
    <row r="657" spans="1:4" ht="13.6">
      <c r="A657" s="322" t="s">
        <v>1587</v>
      </c>
      <c r="B657" s="334" t="s">
        <v>1588</v>
      </c>
      <c r="C657" s="282">
        <v>1</v>
      </c>
      <c r="D657" s="282">
        <v>1</v>
      </c>
    </row>
    <row r="658" spans="1:4" ht="13.6">
      <c r="A658" s="322" t="s">
        <v>1589</v>
      </c>
      <c r="B658" s="334" t="s">
        <v>1590</v>
      </c>
      <c r="C658" s="282">
        <v>14</v>
      </c>
      <c r="D658" s="282">
        <v>14</v>
      </c>
    </row>
    <row r="659" spans="1:4" ht="13.6">
      <c r="A659" s="322" t="s">
        <v>1591</v>
      </c>
      <c r="B659" s="334" t="s">
        <v>1592</v>
      </c>
      <c r="C659" s="282"/>
      <c r="D659" s="282"/>
    </row>
    <row r="660" spans="1:4" ht="27.2">
      <c r="A660" s="322" t="s">
        <v>1593</v>
      </c>
      <c r="B660" s="334" t="s">
        <v>1594</v>
      </c>
      <c r="C660" s="282">
        <v>4</v>
      </c>
      <c r="D660" s="282">
        <v>4</v>
      </c>
    </row>
    <row r="661" spans="1:4" ht="13.6">
      <c r="A661" s="322" t="s">
        <v>1595</v>
      </c>
      <c r="B661" s="334" t="s">
        <v>1596</v>
      </c>
      <c r="C661" s="282">
        <v>66</v>
      </c>
      <c r="D661" s="282">
        <v>66</v>
      </c>
    </row>
    <row r="662" spans="1:4" ht="13.6">
      <c r="A662" s="322" t="s">
        <v>1597</v>
      </c>
      <c r="B662" s="334" t="s">
        <v>1598</v>
      </c>
      <c r="C662" s="282">
        <v>1</v>
      </c>
      <c r="D662" s="282">
        <v>1</v>
      </c>
    </row>
    <row r="663" spans="1:4" ht="13.6">
      <c r="A663" s="322" t="s">
        <v>1599</v>
      </c>
      <c r="B663" s="334" t="s">
        <v>1600</v>
      </c>
      <c r="C663" s="282">
        <v>5</v>
      </c>
      <c r="D663" s="282">
        <v>5</v>
      </c>
    </row>
    <row r="664" spans="1:4" ht="13.6">
      <c r="A664" s="322" t="s">
        <v>1601</v>
      </c>
      <c r="B664" s="334" t="s">
        <v>1602</v>
      </c>
      <c r="C664" s="282"/>
      <c r="D664" s="282"/>
    </row>
    <row r="665" spans="1:4" ht="13.6">
      <c r="A665" s="322" t="s">
        <v>1603</v>
      </c>
      <c r="B665" s="334" t="s">
        <v>1604</v>
      </c>
      <c r="C665" s="282">
        <v>11</v>
      </c>
      <c r="D665" s="282">
        <v>11</v>
      </c>
    </row>
    <row r="666" spans="1:4" ht="13.6">
      <c r="A666" s="322" t="s">
        <v>1605</v>
      </c>
      <c r="B666" s="334" t="s">
        <v>1606</v>
      </c>
      <c r="C666" s="282"/>
      <c r="D666" s="282"/>
    </row>
    <row r="667" spans="1:4" ht="38.049999999999997">
      <c r="A667" s="321">
        <v>20</v>
      </c>
      <c r="B667" s="328" t="s">
        <v>1607</v>
      </c>
      <c r="C667" s="320"/>
      <c r="D667" s="320"/>
    </row>
    <row r="668" spans="1:4" ht="13.6">
      <c r="A668" s="322" t="s">
        <v>1608</v>
      </c>
      <c r="B668" s="323" t="s">
        <v>1609</v>
      </c>
      <c r="C668" s="282">
        <v>23</v>
      </c>
      <c r="D668" s="282">
        <v>23</v>
      </c>
    </row>
    <row r="669" spans="1:4" ht="13.6">
      <c r="A669" s="322" t="s">
        <v>1610</v>
      </c>
      <c r="B669" s="323" t="s">
        <v>1611</v>
      </c>
      <c r="C669" s="282">
        <v>2</v>
      </c>
      <c r="D669" s="282">
        <v>2</v>
      </c>
    </row>
    <row r="670" spans="1:4" ht="13.6">
      <c r="A670" s="322" t="s">
        <v>1612</v>
      </c>
      <c r="B670" s="323" t="s">
        <v>1613</v>
      </c>
      <c r="C670" s="282">
        <v>14</v>
      </c>
      <c r="D670" s="282">
        <v>14</v>
      </c>
    </row>
    <row r="671" spans="1:4" ht="13.6">
      <c r="A671" s="322" t="s">
        <v>1614</v>
      </c>
      <c r="B671" s="323" t="s">
        <v>1615</v>
      </c>
      <c r="C671" s="282"/>
      <c r="D671" s="282"/>
    </row>
    <row r="672" spans="1:4" ht="13.6">
      <c r="A672" s="322" t="s">
        <v>1616</v>
      </c>
      <c r="B672" s="323" t="s">
        <v>1617</v>
      </c>
      <c r="C672" s="282"/>
      <c r="D672" s="282"/>
    </row>
    <row r="673" spans="1:4" ht="13.6">
      <c r="A673" s="322" t="s">
        <v>1618</v>
      </c>
      <c r="B673" s="323" t="s">
        <v>1619</v>
      </c>
      <c r="C673" s="282"/>
      <c r="D673" s="282"/>
    </row>
    <row r="674" spans="1:4" ht="19.05">
      <c r="A674" s="321">
        <v>21</v>
      </c>
      <c r="B674" s="328" t="s">
        <v>1620</v>
      </c>
      <c r="C674" s="320"/>
      <c r="D674" s="320"/>
    </row>
    <row r="675" spans="1:4" ht="13.6">
      <c r="A675" s="322" t="s">
        <v>1621</v>
      </c>
      <c r="B675" s="323" t="s">
        <v>1622</v>
      </c>
      <c r="C675" s="282"/>
      <c r="D675" s="282"/>
    </row>
    <row r="676" spans="1:4" ht="27.2">
      <c r="A676" s="322" t="s">
        <v>1623</v>
      </c>
      <c r="B676" s="323" t="s">
        <v>1624</v>
      </c>
      <c r="C676" s="282"/>
      <c r="D676" s="282"/>
    </row>
    <row r="677" spans="1:4" ht="27.2">
      <c r="A677" s="322" t="s">
        <v>1625</v>
      </c>
      <c r="B677" s="323" t="s">
        <v>1626</v>
      </c>
      <c r="C677" s="282">
        <v>1</v>
      </c>
      <c r="D677" s="282">
        <v>1</v>
      </c>
    </row>
    <row r="678" spans="1:4" ht="13.6">
      <c r="A678" s="322" t="s">
        <v>1627</v>
      </c>
      <c r="B678" s="323" t="s">
        <v>1628</v>
      </c>
      <c r="C678" s="282"/>
      <c r="D678" s="282"/>
    </row>
    <row r="679" spans="1:4" ht="13.6">
      <c r="A679" s="322" t="s">
        <v>1629</v>
      </c>
      <c r="B679" s="332" t="s">
        <v>1630</v>
      </c>
      <c r="C679" s="282"/>
      <c r="D679" s="282"/>
    </row>
    <row r="680" spans="1:4" ht="13.6">
      <c r="A680" s="322" t="s">
        <v>1631</v>
      </c>
      <c r="B680" s="332" t="s">
        <v>1632</v>
      </c>
      <c r="C680" s="282"/>
      <c r="D680" s="282"/>
    </row>
    <row r="681" spans="1:4" ht="13.6">
      <c r="A681" s="322" t="s">
        <v>1633</v>
      </c>
      <c r="B681" s="323" t="s">
        <v>1634</v>
      </c>
      <c r="C681" s="282"/>
      <c r="D681" s="282"/>
    </row>
    <row r="682" spans="1:4" ht="13.6">
      <c r="A682" s="322" t="s">
        <v>1635</v>
      </c>
      <c r="B682" s="332" t="s">
        <v>1636</v>
      </c>
      <c r="C682" s="282"/>
      <c r="D682" s="282"/>
    </row>
    <row r="683" spans="1:4" ht="13.6">
      <c r="A683" s="322" t="s">
        <v>1637</v>
      </c>
      <c r="B683" s="332" t="s">
        <v>1638</v>
      </c>
      <c r="C683" s="282"/>
      <c r="D683" s="282"/>
    </row>
    <row r="684" spans="1:4" ht="27.2">
      <c r="A684" s="322" t="s">
        <v>1639</v>
      </c>
      <c r="B684" s="332" t="s">
        <v>1640</v>
      </c>
      <c r="C684" s="282"/>
      <c r="D684" s="282"/>
    </row>
    <row r="685" spans="1:4" ht="13.6">
      <c r="A685" s="322" t="s">
        <v>1641</v>
      </c>
      <c r="B685" s="324" t="s">
        <v>1642</v>
      </c>
      <c r="C685" s="282"/>
      <c r="D685" s="282"/>
    </row>
    <row r="686" spans="1:4" ht="13.6">
      <c r="A686" s="322" t="s">
        <v>1643</v>
      </c>
      <c r="B686" s="323" t="s">
        <v>1644</v>
      </c>
      <c r="C686" s="282">
        <v>1</v>
      </c>
      <c r="D686" s="282">
        <v>1</v>
      </c>
    </row>
    <row r="687" spans="1:4" ht="13.6">
      <c r="A687" s="322" t="s">
        <v>1645</v>
      </c>
      <c r="B687" s="323" t="s">
        <v>1646</v>
      </c>
      <c r="C687" s="282">
        <v>1</v>
      </c>
      <c r="D687" s="282">
        <v>1</v>
      </c>
    </row>
    <row r="688" spans="1:4" ht="13.6">
      <c r="A688" s="322" t="s">
        <v>1647</v>
      </c>
      <c r="B688" s="332" t="s">
        <v>1648</v>
      </c>
      <c r="C688" s="282"/>
      <c r="D688" s="282"/>
    </row>
    <row r="689" spans="1:4" ht="13.6">
      <c r="A689" s="322" t="s">
        <v>1649</v>
      </c>
      <c r="B689" s="332" t="s">
        <v>1650</v>
      </c>
      <c r="C689" s="282"/>
      <c r="D689" s="282"/>
    </row>
    <row r="690" spans="1:4" ht="13.6">
      <c r="A690" s="322" t="s">
        <v>1651</v>
      </c>
      <c r="B690" s="323" t="s">
        <v>1652</v>
      </c>
      <c r="C690" s="282">
        <v>1</v>
      </c>
      <c r="D690" s="282">
        <v>1</v>
      </c>
    </row>
    <row r="691" spans="1:4" ht="13.6">
      <c r="A691" s="322" t="s">
        <v>1653</v>
      </c>
      <c r="B691" s="323" t="s">
        <v>1654</v>
      </c>
      <c r="C691" s="282">
        <v>1</v>
      </c>
      <c r="D691" s="282">
        <v>1</v>
      </c>
    </row>
    <row r="692" spans="1:4" ht="27.2">
      <c r="A692" s="322" t="s">
        <v>1655</v>
      </c>
      <c r="B692" s="323" t="s">
        <v>1656</v>
      </c>
      <c r="C692" s="282"/>
      <c r="D692" s="282"/>
    </row>
    <row r="693" spans="1:4" ht="27.2">
      <c r="A693" s="322" t="s">
        <v>1657</v>
      </c>
      <c r="B693" s="323" t="s">
        <v>1658</v>
      </c>
      <c r="C693" s="282"/>
      <c r="D693" s="282"/>
    </row>
    <row r="694" spans="1:4" ht="13.6">
      <c r="A694" s="322" t="s">
        <v>1659</v>
      </c>
      <c r="B694" s="323" t="s">
        <v>1660</v>
      </c>
      <c r="C694" s="282"/>
      <c r="D694" s="282"/>
    </row>
    <row r="695" spans="1:4" ht="13.6">
      <c r="A695" s="322" t="s">
        <v>1661</v>
      </c>
      <c r="B695" s="323" t="s">
        <v>1662</v>
      </c>
      <c r="C695" s="282">
        <v>1</v>
      </c>
      <c r="D695" s="282">
        <v>1</v>
      </c>
    </row>
    <row r="696" spans="1:4" ht="13.6">
      <c r="A696" s="322" t="s">
        <v>1663</v>
      </c>
      <c r="B696" s="323" t="s">
        <v>1664</v>
      </c>
      <c r="C696" s="282">
        <v>17</v>
      </c>
      <c r="D696" s="282">
        <v>17</v>
      </c>
    </row>
    <row r="697" spans="1:4" ht="13.6">
      <c r="A697" s="322" t="s">
        <v>1665</v>
      </c>
      <c r="B697" s="323" t="s">
        <v>1666</v>
      </c>
      <c r="C697" s="282">
        <v>13</v>
      </c>
      <c r="D697" s="282">
        <v>13</v>
      </c>
    </row>
    <row r="698" spans="1:4" ht="13.6">
      <c r="A698" s="322" t="s">
        <v>1667</v>
      </c>
      <c r="B698" s="323" t="s">
        <v>1668</v>
      </c>
      <c r="C698" s="282">
        <v>1</v>
      </c>
      <c r="D698" s="282">
        <v>1</v>
      </c>
    </row>
    <row r="699" spans="1:4" ht="13.6">
      <c r="A699" s="322" t="s">
        <v>1669</v>
      </c>
      <c r="B699" s="323" t="s">
        <v>1670</v>
      </c>
      <c r="C699" s="282">
        <v>20</v>
      </c>
      <c r="D699" s="282">
        <v>20</v>
      </c>
    </row>
    <row r="700" spans="1:4" ht="13.6">
      <c r="A700" s="322" t="s">
        <v>1671</v>
      </c>
      <c r="B700" s="323" t="s">
        <v>1672</v>
      </c>
      <c r="C700" s="282">
        <v>1</v>
      </c>
      <c r="D700" s="282">
        <v>1</v>
      </c>
    </row>
    <row r="701" spans="1:4" ht="13.6">
      <c r="A701" s="322" t="s">
        <v>1673</v>
      </c>
      <c r="B701" s="323" t="s">
        <v>1674</v>
      </c>
      <c r="C701" s="282"/>
      <c r="D701" s="282"/>
    </row>
    <row r="702" spans="1:4" ht="13.6">
      <c r="A702" s="322" t="s">
        <v>1675</v>
      </c>
      <c r="B702" s="323" t="s">
        <v>1676</v>
      </c>
      <c r="C702" s="282"/>
      <c r="D702" s="282"/>
    </row>
    <row r="703" spans="1:4" ht="13.6">
      <c r="A703" s="322" t="s">
        <v>1677</v>
      </c>
      <c r="B703" s="323" t="s">
        <v>1678</v>
      </c>
      <c r="C703" s="282">
        <v>1</v>
      </c>
      <c r="D703" s="282">
        <v>1</v>
      </c>
    </row>
    <row r="704" spans="1:4" ht="19.05">
      <c r="A704" s="321">
        <v>22</v>
      </c>
      <c r="B704" s="328" t="s">
        <v>1679</v>
      </c>
      <c r="C704" s="320"/>
      <c r="D704" s="320"/>
    </row>
    <row r="705" spans="1:4" ht="13.6">
      <c r="A705" s="322" t="s">
        <v>1680</v>
      </c>
      <c r="B705" s="323" t="s">
        <v>1681</v>
      </c>
      <c r="C705" s="282"/>
      <c r="D705" s="282"/>
    </row>
    <row r="706" spans="1:4" ht="13.6">
      <c r="A706" s="322" t="s">
        <v>1682</v>
      </c>
      <c r="B706" s="323" t="s">
        <v>1683</v>
      </c>
      <c r="C706" s="282"/>
      <c r="D706" s="282"/>
    </row>
    <row r="707" spans="1:4" ht="13.6">
      <c r="A707" s="322" t="s">
        <v>1684</v>
      </c>
      <c r="B707" s="323" t="s">
        <v>1685</v>
      </c>
      <c r="C707" s="282"/>
      <c r="D707" s="282"/>
    </row>
    <row r="708" spans="1:4" ht="13.6">
      <c r="A708" s="322" t="s">
        <v>1686</v>
      </c>
      <c r="B708" s="323" t="s">
        <v>1687</v>
      </c>
      <c r="C708" s="282"/>
      <c r="D708" s="282"/>
    </row>
    <row r="709" spans="1:4" ht="13.6">
      <c r="A709" s="322" t="s">
        <v>1688</v>
      </c>
      <c r="B709" s="323" t="s">
        <v>1689</v>
      </c>
      <c r="C709" s="282">
        <v>1</v>
      </c>
      <c r="D709" s="282">
        <v>1</v>
      </c>
    </row>
    <row r="710" spans="1:4" ht="13.6">
      <c r="A710" s="322" t="s">
        <v>1690</v>
      </c>
      <c r="B710" s="323" t="s">
        <v>1691</v>
      </c>
      <c r="C710" s="282">
        <v>2</v>
      </c>
      <c r="D710" s="282">
        <v>2</v>
      </c>
    </row>
    <row r="711" spans="1:4" ht="13.6">
      <c r="A711" s="322" t="s">
        <v>1692</v>
      </c>
      <c r="B711" s="323" t="s">
        <v>1693</v>
      </c>
      <c r="C711" s="282"/>
      <c r="D711" s="282"/>
    </row>
    <row r="712" spans="1:4" ht="13.6">
      <c r="A712" s="322" t="s">
        <v>1694</v>
      </c>
      <c r="B712" s="323" t="s">
        <v>1695</v>
      </c>
      <c r="C712" s="282">
        <v>2</v>
      </c>
      <c r="D712" s="282">
        <v>2</v>
      </c>
    </row>
    <row r="713" spans="1:4" ht="38.049999999999997">
      <c r="A713" s="321">
        <v>23</v>
      </c>
      <c r="B713" s="328" t="s">
        <v>1696</v>
      </c>
      <c r="C713" s="320"/>
      <c r="D713" s="320"/>
    </row>
    <row r="714" spans="1:4" ht="27.2">
      <c r="A714" s="322" t="s">
        <v>1697</v>
      </c>
      <c r="B714" s="323" t="s">
        <v>1698</v>
      </c>
      <c r="C714" s="282">
        <v>4</v>
      </c>
      <c r="D714" s="282">
        <v>4</v>
      </c>
    </row>
    <row r="715" spans="1:4" ht="27.2">
      <c r="A715" s="322" t="s">
        <v>1699</v>
      </c>
      <c r="B715" s="323" t="s">
        <v>1700</v>
      </c>
      <c r="C715" s="282">
        <v>9</v>
      </c>
      <c r="D715" s="282">
        <v>9</v>
      </c>
    </row>
    <row r="716" spans="1:4" ht="13.6">
      <c r="A716" s="322" t="s">
        <v>1701</v>
      </c>
      <c r="B716" s="323" t="s">
        <v>1702</v>
      </c>
      <c r="C716" s="282">
        <v>7</v>
      </c>
      <c r="D716" s="282">
        <v>7</v>
      </c>
    </row>
    <row r="717" spans="1:4" ht="13.6">
      <c r="A717" s="322" t="s">
        <v>1703</v>
      </c>
      <c r="B717" s="323" t="s">
        <v>1704</v>
      </c>
      <c r="C717" s="282"/>
      <c r="D717" s="282"/>
    </row>
    <row r="718" spans="1:4" ht="13.6">
      <c r="A718" s="322" t="s">
        <v>1705</v>
      </c>
      <c r="B718" s="323" t="s">
        <v>1706</v>
      </c>
      <c r="C718" s="282">
        <v>1</v>
      </c>
      <c r="D718" s="282">
        <v>1</v>
      </c>
    </row>
    <row r="719" spans="1:4" ht="13.6">
      <c r="A719" s="322" t="s">
        <v>1707</v>
      </c>
      <c r="B719" s="324" t="s">
        <v>1708</v>
      </c>
      <c r="C719" s="282"/>
      <c r="D719" s="282"/>
    </row>
    <row r="720" spans="1:4" ht="13.6">
      <c r="A720" s="322" t="s">
        <v>1709</v>
      </c>
      <c r="B720" s="324" t="s">
        <v>1710</v>
      </c>
      <c r="C720" s="282">
        <v>15</v>
      </c>
      <c r="D720" s="282">
        <v>15</v>
      </c>
    </row>
    <row r="721" spans="1:4" ht="13.6">
      <c r="A721" s="322" t="s">
        <v>1711</v>
      </c>
      <c r="B721" s="324" t="s">
        <v>1712</v>
      </c>
      <c r="C721" s="282"/>
      <c r="D721" s="282"/>
    </row>
    <row r="722" spans="1:4" ht="13.6">
      <c r="A722" s="322" t="s">
        <v>1713</v>
      </c>
      <c r="B722" s="323" t="s">
        <v>1714</v>
      </c>
      <c r="C722" s="282"/>
      <c r="D722" s="282"/>
    </row>
    <row r="723" spans="1:4" ht="13.6">
      <c r="A723" s="322" t="s">
        <v>1715</v>
      </c>
      <c r="B723" s="323" t="s">
        <v>1716</v>
      </c>
      <c r="C723" s="282">
        <v>5</v>
      </c>
      <c r="D723" s="282">
        <v>5</v>
      </c>
    </row>
    <row r="724" spans="1:4" ht="13.6">
      <c r="A724" s="322" t="s">
        <v>1717</v>
      </c>
      <c r="B724" s="323" t="s">
        <v>1718</v>
      </c>
      <c r="C724" s="282">
        <v>65</v>
      </c>
      <c r="D724" s="282">
        <v>65</v>
      </c>
    </row>
    <row r="725" spans="1:4" ht="13.6">
      <c r="A725" s="322" t="s">
        <v>1719</v>
      </c>
      <c r="B725" s="323" t="s">
        <v>1720</v>
      </c>
      <c r="C725" s="282">
        <v>5</v>
      </c>
      <c r="D725" s="282">
        <v>5</v>
      </c>
    </row>
    <row r="726" spans="1:4" ht="13.6">
      <c r="A726" s="322" t="s">
        <v>1721</v>
      </c>
      <c r="B726" s="323" t="s">
        <v>1722</v>
      </c>
      <c r="C726" s="282">
        <v>1</v>
      </c>
      <c r="D726" s="282">
        <v>1</v>
      </c>
    </row>
    <row r="727" spans="1:4" ht="23.8">
      <c r="A727" s="336"/>
      <c r="B727" s="337" t="s">
        <v>1723</v>
      </c>
      <c r="C727" s="337"/>
      <c r="D727" s="337"/>
    </row>
    <row r="728" spans="1:4" ht="13.6">
      <c r="A728" s="322" t="s">
        <v>1724</v>
      </c>
      <c r="B728" s="338" t="s">
        <v>1725</v>
      </c>
      <c r="C728" s="282">
        <v>16</v>
      </c>
      <c r="D728" s="282">
        <v>16</v>
      </c>
    </row>
    <row r="729" spans="1:4" ht="27.2">
      <c r="A729" s="339" t="s">
        <v>1726</v>
      </c>
      <c r="B729" s="338" t="s">
        <v>1727</v>
      </c>
      <c r="C729" s="282">
        <v>17</v>
      </c>
      <c r="D729" s="282">
        <v>17</v>
      </c>
    </row>
    <row r="730" spans="1:4" ht="13.6">
      <c r="A730" s="339" t="s">
        <v>1728</v>
      </c>
      <c r="B730" s="338" t="s">
        <v>1729</v>
      </c>
      <c r="C730" s="282">
        <v>13</v>
      </c>
      <c r="D730" s="282">
        <v>13</v>
      </c>
    </row>
    <row r="731" spans="1:4" ht="23.8">
      <c r="A731" s="340"/>
      <c r="B731" s="337" t="s">
        <v>1730</v>
      </c>
      <c r="C731" s="337"/>
      <c r="D731" s="337"/>
    </row>
    <row r="732" spans="1:4" ht="13.6">
      <c r="A732" s="339" t="s">
        <v>1731</v>
      </c>
      <c r="B732" s="338" t="s">
        <v>1732</v>
      </c>
      <c r="C732" s="282">
        <v>1</v>
      </c>
      <c r="D732" s="282">
        <v>1</v>
      </c>
    </row>
    <row r="733" spans="1:4" ht="13.6">
      <c r="A733" s="339" t="s">
        <v>1733</v>
      </c>
      <c r="B733" s="338" t="s">
        <v>1734</v>
      </c>
      <c r="C733" s="282"/>
      <c r="D733" s="282"/>
    </row>
    <row r="734" spans="1:4" ht="13.6">
      <c r="A734" s="339" t="s">
        <v>1735</v>
      </c>
      <c r="B734" s="338" t="s">
        <v>1736</v>
      </c>
      <c r="C734" s="282">
        <v>2</v>
      </c>
      <c r="D734" s="282">
        <v>2</v>
      </c>
    </row>
  </sheetData>
  <conditionalFormatting sqref="A729:A730 A732:A734">
    <cfRule type="duplicateValues" dxfId="0" priority="1"/>
  </conditionalFormatting>
  <pageMargins left="0.23622047244094491" right="0.23622047244094491" top="0.35433070866141736" bottom="0.35433070866141736" header="0.31496062992125984" footer="0.31496062992125984"/>
  <pageSetup paperSize="9" scale="7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4"/>
  <sheetViews>
    <sheetView topLeftCell="A34" zoomScale="120" zoomScaleNormal="120" workbookViewId="0">
      <selection activeCell="J47" sqref="J47"/>
    </sheetView>
  </sheetViews>
  <sheetFormatPr defaultRowHeight="12.9"/>
  <cols>
    <col min="2" max="2" width="40.375" customWidth="1"/>
    <col min="3" max="3" width="8" customWidth="1"/>
    <col min="5" max="5" width="8" customWidth="1"/>
  </cols>
  <sheetData>
    <row r="1" spans="1:8" ht="13.6">
      <c r="A1" s="386"/>
      <c r="B1" s="387" t="s">
        <v>167</v>
      </c>
      <c r="C1" s="380" t="str">
        <f>Kadar.ode.!C1</f>
        <v>ОПШТА БОЛНИЦА СЕНТА</v>
      </c>
      <c r="D1" s="382"/>
      <c r="E1" s="382"/>
      <c r="F1" s="382"/>
      <c r="G1" s="384"/>
      <c r="H1" s="101"/>
    </row>
    <row r="2" spans="1:8" ht="13.6">
      <c r="A2" s="386"/>
      <c r="B2" s="387" t="s">
        <v>168</v>
      </c>
      <c r="C2" s="380" t="str">
        <f>Kadar.ode.!C2</f>
        <v>08923507</v>
      </c>
      <c r="D2" s="382"/>
      <c r="E2" s="382"/>
      <c r="F2" s="382"/>
      <c r="G2" s="384"/>
      <c r="H2" s="101"/>
    </row>
    <row r="3" spans="1:8" ht="13.6">
      <c r="A3" s="386"/>
      <c r="B3" s="387"/>
      <c r="C3" s="380"/>
      <c r="D3" s="382"/>
      <c r="E3" s="382"/>
      <c r="F3" s="382"/>
      <c r="G3" s="384"/>
      <c r="H3" s="101"/>
    </row>
    <row r="4" spans="1:8" ht="14.3">
      <c r="A4" s="386"/>
      <c r="B4" s="387" t="s">
        <v>1805</v>
      </c>
      <c r="C4" s="381" t="s">
        <v>1764</v>
      </c>
      <c r="D4" s="383"/>
      <c r="E4" s="383"/>
      <c r="F4" s="383"/>
      <c r="G4" s="385"/>
      <c r="H4" s="101"/>
    </row>
    <row r="5" spans="1:8" ht="14.3">
      <c r="A5" s="386"/>
      <c r="B5" s="387" t="s">
        <v>209</v>
      </c>
      <c r="C5" s="381" t="s">
        <v>4581</v>
      </c>
      <c r="D5" s="383"/>
      <c r="E5" s="383"/>
      <c r="F5" s="383"/>
      <c r="G5" s="385"/>
      <c r="H5" s="101"/>
    </row>
    <row r="6" spans="1:8" ht="15.65">
      <c r="A6" s="174"/>
      <c r="B6" s="174"/>
      <c r="C6" s="174"/>
      <c r="D6" s="174"/>
      <c r="E6" s="174"/>
      <c r="F6" s="174"/>
      <c r="G6" s="376"/>
      <c r="H6" s="376"/>
    </row>
    <row r="7" spans="1:8">
      <c r="A7" s="810" t="s">
        <v>118</v>
      </c>
      <c r="B7" s="810" t="s">
        <v>211</v>
      </c>
      <c r="C7" s="804" t="s">
        <v>1763</v>
      </c>
      <c r="D7" s="804"/>
      <c r="E7" s="804" t="s">
        <v>1762</v>
      </c>
      <c r="F7" s="804"/>
      <c r="G7" s="804" t="s">
        <v>86</v>
      </c>
      <c r="H7" s="804"/>
    </row>
    <row r="8" spans="1:8" ht="22.45" thickBot="1">
      <c r="A8" s="811"/>
      <c r="B8" s="811"/>
      <c r="C8" s="377" t="s">
        <v>1817</v>
      </c>
      <c r="D8" s="377" t="s">
        <v>1852</v>
      </c>
      <c r="E8" s="377" t="s">
        <v>1817</v>
      </c>
      <c r="F8" s="377" t="s">
        <v>1852</v>
      </c>
      <c r="G8" s="377" t="s">
        <v>1817</v>
      </c>
      <c r="H8" s="377" t="s">
        <v>1852</v>
      </c>
    </row>
    <row r="9" spans="1:8" ht="14.3" thickTop="1">
      <c r="A9" s="268"/>
      <c r="B9" s="365" t="s">
        <v>210</v>
      </c>
      <c r="C9" s="365"/>
      <c r="D9" s="365"/>
      <c r="E9" s="365"/>
      <c r="F9" s="365"/>
      <c r="G9" s="365"/>
      <c r="H9" s="364"/>
    </row>
    <row r="10" spans="1:8" ht="13.6">
      <c r="A10" s="270"/>
      <c r="B10" s="363" t="s">
        <v>1761</v>
      </c>
      <c r="C10" s="136"/>
      <c r="D10" s="136"/>
      <c r="E10" s="137"/>
      <c r="F10" s="137"/>
      <c r="G10" s="138"/>
      <c r="H10" s="137"/>
    </row>
    <row r="11" spans="1:8">
      <c r="A11" s="493" t="s">
        <v>3067</v>
      </c>
      <c r="B11" s="494" t="s">
        <v>3068</v>
      </c>
      <c r="C11" s="495">
        <v>0</v>
      </c>
      <c r="D11" s="495">
        <v>0</v>
      </c>
      <c r="E11" s="495">
        <v>1</v>
      </c>
      <c r="F11" s="495">
        <v>1</v>
      </c>
      <c r="G11" s="680">
        <f>C11+E11</f>
        <v>1</v>
      </c>
      <c r="H11" s="680">
        <f>D11+F11</f>
        <v>1</v>
      </c>
    </row>
    <row r="12" spans="1:8">
      <c r="A12" s="493" t="s">
        <v>3077</v>
      </c>
      <c r="B12" s="494" t="s">
        <v>3078</v>
      </c>
      <c r="C12" s="495">
        <v>0</v>
      </c>
      <c r="D12" s="495">
        <v>0</v>
      </c>
      <c r="E12" s="495">
        <v>19</v>
      </c>
      <c r="F12" s="495">
        <v>19</v>
      </c>
      <c r="G12" s="680">
        <f t="shared" ref="G12:G43" si="0">C12+E12</f>
        <v>19</v>
      </c>
      <c r="H12" s="680">
        <f t="shared" ref="H12:H43" si="1">D12+F12</f>
        <v>19</v>
      </c>
    </row>
    <row r="13" spans="1:8">
      <c r="A13" s="493" t="s">
        <v>3103</v>
      </c>
      <c r="B13" s="494" t="s">
        <v>4582</v>
      </c>
      <c r="C13" s="495">
        <v>12</v>
      </c>
      <c r="D13" s="495">
        <v>12</v>
      </c>
      <c r="E13" s="495">
        <v>909</v>
      </c>
      <c r="F13" s="495">
        <v>909</v>
      </c>
      <c r="G13" s="680">
        <f t="shared" si="0"/>
        <v>921</v>
      </c>
      <c r="H13" s="680">
        <f t="shared" si="1"/>
        <v>921</v>
      </c>
    </row>
    <row r="14" spans="1:8">
      <c r="A14" s="493" t="s">
        <v>3103</v>
      </c>
      <c r="B14" s="494" t="s">
        <v>3104</v>
      </c>
      <c r="C14" s="495">
        <v>0</v>
      </c>
      <c r="D14" s="495">
        <v>0</v>
      </c>
      <c r="E14" s="495">
        <v>1</v>
      </c>
      <c r="F14" s="495">
        <v>1</v>
      </c>
      <c r="G14" s="680">
        <f t="shared" si="0"/>
        <v>1</v>
      </c>
      <c r="H14" s="680">
        <f t="shared" si="1"/>
        <v>1</v>
      </c>
    </row>
    <row r="15" spans="1:8">
      <c r="A15" s="493" t="s">
        <v>3114</v>
      </c>
      <c r="B15" s="494" t="s">
        <v>3115</v>
      </c>
      <c r="C15" s="495">
        <v>0</v>
      </c>
      <c r="D15" s="495">
        <v>0</v>
      </c>
      <c r="E15" s="495">
        <v>48</v>
      </c>
      <c r="F15" s="495">
        <v>48</v>
      </c>
      <c r="G15" s="680">
        <f t="shared" si="0"/>
        <v>48</v>
      </c>
      <c r="H15" s="680">
        <f t="shared" si="1"/>
        <v>48</v>
      </c>
    </row>
    <row r="16" spans="1:8">
      <c r="A16" s="493" t="s">
        <v>3426</v>
      </c>
      <c r="B16" s="494" t="s">
        <v>3427</v>
      </c>
      <c r="C16" s="495">
        <v>1</v>
      </c>
      <c r="D16" s="495">
        <v>1</v>
      </c>
      <c r="E16" s="495">
        <v>10</v>
      </c>
      <c r="F16" s="495">
        <v>10</v>
      </c>
      <c r="G16" s="680">
        <f t="shared" si="0"/>
        <v>11</v>
      </c>
      <c r="H16" s="680">
        <f t="shared" si="1"/>
        <v>11</v>
      </c>
    </row>
    <row r="17" spans="1:8">
      <c r="A17" s="689" t="s">
        <v>3955</v>
      </c>
      <c r="B17" s="690" t="s">
        <v>3956</v>
      </c>
      <c r="C17" s="691">
        <v>2</v>
      </c>
      <c r="D17" s="691"/>
      <c r="E17" s="691">
        <v>0</v>
      </c>
      <c r="F17" s="691">
        <v>0</v>
      </c>
      <c r="G17" s="692">
        <f t="shared" si="0"/>
        <v>2</v>
      </c>
      <c r="H17" s="692">
        <f t="shared" si="1"/>
        <v>0</v>
      </c>
    </row>
    <row r="18" spans="1:8">
      <c r="A18" s="493" t="s">
        <v>3989</v>
      </c>
      <c r="B18" s="494" t="s">
        <v>3990</v>
      </c>
      <c r="C18" s="495">
        <v>168</v>
      </c>
      <c r="D18" s="495">
        <v>168</v>
      </c>
      <c r="E18" s="495">
        <v>112</v>
      </c>
      <c r="F18" s="495">
        <v>112</v>
      </c>
      <c r="G18" s="680">
        <f t="shared" si="0"/>
        <v>280</v>
      </c>
      <c r="H18" s="680">
        <f t="shared" si="1"/>
        <v>280</v>
      </c>
    </row>
    <row r="19" spans="1:8">
      <c r="A19" s="493" t="s">
        <v>4090</v>
      </c>
      <c r="B19" s="494" t="s">
        <v>4091</v>
      </c>
      <c r="C19" s="495">
        <v>0</v>
      </c>
      <c r="D19" s="495">
        <v>0</v>
      </c>
      <c r="E19" s="495">
        <v>12</v>
      </c>
      <c r="F19" s="495">
        <v>12</v>
      </c>
      <c r="G19" s="680">
        <f t="shared" si="0"/>
        <v>12</v>
      </c>
      <c r="H19" s="680">
        <f t="shared" si="1"/>
        <v>12</v>
      </c>
    </row>
    <row r="20" spans="1:8">
      <c r="A20" s="493" t="s">
        <v>4090</v>
      </c>
      <c r="B20" s="494" t="s">
        <v>4583</v>
      </c>
      <c r="C20" s="495">
        <v>0</v>
      </c>
      <c r="D20" s="495">
        <v>0</v>
      </c>
      <c r="E20" s="495">
        <v>11</v>
      </c>
      <c r="F20" s="495">
        <v>11</v>
      </c>
      <c r="G20" s="680">
        <f t="shared" si="0"/>
        <v>11</v>
      </c>
      <c r="H20" s="680">
        <f t="shared" si="1"/>
        <v>11</v>
      </c>
    </row>
    <row r="21" spans="1:8">
      <c r="A21" s="493" t="s">
        <v>4096</v>
      </c>
      <c r="B21" s="494" t="s">
        <v>4097</v>
      </c>
      <c r="C21" s="495">
        <v>4</v>
      </c>
      <c r="D21" s="495">
        <v>4</v>
      </c>
      <c r="E21" s="495">
        <v>5</v>
      </c>
      <c r="F21" s="495">
        <v>5</v>
      </c>
      <c r="G21" s="680">
        <f t="shared" si="0"/>
        <v>9</v>
      </c>
      <c r="H21" s="680">
        <f t="shared" si="1"/>
        <v>9</v>
      </c>
    </row>
    <row r="22" spans="1:8">
      <c r="A22" s="493" t="s">
        <v>4113</v>
      </c>
      <c r="B22" s="494" t="s">
        <v>4114</v>
      </c>
      <c r="C22" s="495">
        <v>0</v>
      </c>
      <c r="D22" s="495">
        <v>0</v>
      </c>
      <c r="E22" s="495">
        <v>2</v>
      </c>
      <c r="F22" s="495">
        <v>2</v>
      </c>
      <c r="G22" s="680">
        <f t="shared" si="0"/>
        <v>2</v>
      </c>
      <c r="H22" s="680">
        <f t="shared" si="1"/>
        <v>2</v>
      </c>
    </row>
    <row r="23" spans="1:8">
      <c r="A23" s="493" t="s">
        <v>4149</v>
      </c>
      <c r="B23" s="494" t="s">
        <v>4150</v>
      </c>
      <c r="C23" s="495">
        <v>15</v>
      </c>
      <c r="D23" s="495">
        <v>15</v>
      </c>
      <c r="E23" s="495">
        <v>660</v>
      </c>
      <c r="F23" s="495">
        <v>660</v>
      </c>
      <c r="G23" s="680">
        <f t="shared" si="0"/>
        <v>675</v>
      </c>
      <c r="H23" s="680">
        <f t="shared" si="1"/>
        <v>675</v>
      </c>
    </row>
    <row r="24" spans="1:8">
      <c r="A24" s="493" t="s">
        <v>4151</v>
      </c>
      <c r="B24" s="494" t="s">
        <v>4152</v>
      </c>
      <c r="C24" s="495">
        <v>3</v>
      </c>
      <c r="D24" s="495">
        <v>3</v>
      </c>
      <c r="E24" s="495">
        <v>230</v>
      </c>
      <c r="F24" s="495">
        <v>230</v>
      </c>
      <c r="G24" s="680">
        <f t="shared" si="0"/>
        <v>233</v>
      </c>
      <c r="H24" s="680">
        <f t="shared" si="1"/>
        <v>233</v>
      </c>
    </row>
    <row r="25" spans="1:8">
      <c r="A25" s="493" t="s">
        <v>4153</v>
      </c>
      <c r="B25" s="494" t="s">
        <v>4154</v>
      </c>
      <c r="C25" s="495">
        <v>0</v>
      </c>
      <c r="D25" s="495">
        <v>0</v>
      </c>
      <c r="E25" s="495">
        <v>12</v>
      </c>
      <c r="F25" s="495">
        <v>12</v>
      </c>
      <c r="G25" s="680">
        <f t="shared" si="0"/>
        <v>12</v>
      </c>
      <c r="H25" s="680">
        <f t="shared" si="1"/>
        <v>12</v>
      </c>
    </row>
    <row r="26" spans="1:8">
      <c r="A26" s="493" t="s">
        <v>4161</v>
      </c>
      <c r="B26" s="494" t="s">
        <v>4162</v>
      </c>
      <c r="C26" s="495">
        <v>1</v>
      </c>
      <c r="D26" s="495">
        <v>1</v>
      </c>
      <c r="E26" s="495">
        <v>22</v>
      </c>
      <c r="F26" s="495">
        <v>22</v>
      </c>
      <c r="G26" s="680">
        <f t="shared" si="0"/>
        <v>23</v>
      </c>
      <c r="H26" s="680">
        <f t="shared" si="1"/>
        <v>23</v>
      </c>
    </row>
    <row r="27" spans="1:8">
      <c r="A27" s="493" t="s">
        <v>4163</v>
      </c>
      <c r="B27" s="494" t="s">
        <v>4164</v>
      </c>
      <c r="C27" s="495">
        <v>8</v>
      </c>
      <c r="D27" s="495">
        <v>8</v>
      </c>
      <c r="E27" s="495">
        <v>107</v>
      </c>
      <c r="F27" s="495">
        <v>107</v>
      </c>
      <c r="G27" s="680">
        <f t="shared" si="0"/>
        <v>115</v>
      </c>
      <c r="H27" s="680">
        <f t="shared" si="1"/>
        <v>115</v>
      </c>
    </row>
    <row r="28" spans="1:8">
      <c r="A28" s="493" t="s">
        <v>4165</v>
      </c>
      <c r="B28" s="494" t="s">
        <v>4166</v>
      </c>
      <c r="C28" s="495">
        <v>3</v>
      </c>
      <c r="D28" s="495">
        <v>3</v>
      </c>
      <c r="E28" s="495">
        <v>134</v>
      </c>
      <c r="F28" s="495">
        <v>134</v>
      </c>
      <c r="G28" s="680">
        <f t="shared" si="0"/>
        <v>137</v>
      </c>
      <c r="H28" s="680">
        <f t="shared" si="1"/>
        <v>137</v>
      </c>
    </row>
    <row r="29" spans="1:8">
      <c r="A29" s="493" t="s">
        <v>4167</v>
      </c>
      <c r="B29" s="494" t="s">
        <v>4168</v>
      </c>
      <c r="C29" s="495">
        <v>4</v>
      </c>
      <c r="D29" s="495">
        <v>4</v>
      </c>
      <c r="E29" s="495">
        <v>471</v>
      </c>
      <c r="F29" s="495">
        <v>471</v>
      </c>
      <c r="G29" s="680">
        <f t="shared" si="0"/>
        <v>475</v>
      </c>
      <c r="H29" s="680">
        <f t="shared" si="1"/>
        <v>475</v>
      </c>
    </row>
    <row r="30" spans="1:8">
      <c r="A30" s="493" t="s">
        <v>4169</v>
      </c>
      <c r="B30" s="494" t="s">
        <v>4170</v>
      </c>
      <c r="C30" s="495">
        <v>0</v>
      </c>
      <c r="D30" s="495">
        <v>0</v>
      </c>
      <c r="E30" s="495">
        <v>54</v>
      </c>
      <c r="F30" s="495">
        <v>54</v>
      </c>
      <c r="G30" s="680">
        <f t="shared" si="0"/>
        <v>54</v>
      </c>
      <c r="H30" s="680">
        <f t="shared" si="1"/>
        <v>54</v>
      </c>
    </row>
    <row r="31" spans="1:8">
      <c r="A31" s="493" t="s">
        <v>4171</v>
      </c>
      <c r="B31" s="494" t="s">
        <v>4172</v>
      </c>
      <c r="C31" s="495">
        <v>0</v>
      </c>
      <c r="D31" s="495">
        <v>0</v>
      </c>
      <c r="E31" s="495">
        <v>98</v>
      </c>
      <c r="F31" s="495">
        <v>98</v>
      </c>
      <c r="G31" s="680">
        <f t="shared" si="0"/>
        <v>98</v>
      </c>
      <c r="H31" s="680">
        <f t="shared" si="1"/>
        <v>98</v>
      </c>
    </row>
    <row r="32" spans="1:8">
      <c r="A32" s="493" t="s">
        <v>4173</v>
      </c>
      <c r="B32" s="494" t="s">
        <v>4174</v>
      </c>
      <c r="C32" s="495">
        <v>0</v>
      </c>
      <c r="D32" s="495">
        <v>0</v>
      </c>
      <c r="E32" s="495">
        <v>11</v>
      </c>
      <c r="F32" s="495">
        <v>11</v>
      </c>
      <c r="G32" s="680">
        <f t="shared" si="0"/>
        <v>11</v>
      </c>
      <c r="H32" s="680">
        <f t="shared" si="1"/>
        <v>11</v>
      </c>
    </row>
    <row r="33" spans="1:8">
      <c r="A33" s="493" t="s">
        <v>4175</v>
      </c>
      <c r="B33" s="494" t="s">
        <v>4176</v>
      </c>
      <c r="C33" s="495">
        <v>21</v>
      </c>
      <c r="D33" s="495">
        <v>21</v>
      </c>
      <c r="E33" s="495">
        <v>3</v>
      </c>
      <c r="F33" s="495">
        <v>3</v>
      </c>
      <c r="G33" s="680">
        <f t="shared" si="0"/>
        <v>24</v>
      </c>
      <c r="H33" s="680">
        <f t="shared" si="1"/>
        <v>24</v>
      </c>
    </row>
    <row r="34" spans="1:8">
      <c r="A34" s="493" t="s">
        <v>4177</v>
      </c>
      <c r="B34" s="494" t="s">
        <v>4178</v>
      </c>
      <c r="C34" s="495">
        <v>64</v>
      </c>
      <c r="D34" s="495">
        <v>64</v>
      </c>
      <c r="E34" s="495">
        <v>23</v>
      </c>
      <c r="F34" s="495">
        <v>23</v>
      </c>
      <c r="G34" s="680">
        <f t="shared" si="0"/>
        <v>87</v>
      </c>
      <c r="H34" s="680">
        <f t="shared" si="1"/>
        <v>87</v>
      </c>
    </row>
    <row r="35" spans="1:8">
      <c r="A35" s="493" t="s">
        <v>4179</v>
      </c>
      <c r="B35" s="494" t="s">
        <v>4180</v>
      </c>
      <c r="C35" s="495">
        <v>16</v>
      </c>
      <c r="D35" s="495">
        <v>16</v>
      </c>
      <c r="E35" s="495">
        <v>24</v>
      </c>
      <c r="F35" s="495">
        <v>24</v>
      </c>
      <c r="G35" s="680">
        <f t="shared" si="0"/>
        <v>40</v>
      </c>
      <c r="H35" s="680">
        <f t="shared" si="1"/>
        <v>40</v>
      </c>
    </row>
    <row r="36" spans="1:8">
      <c r="A36" s="493" t="s">
        <v>4181</v>
      </c>
      <c r="B36" s="494" t="s">
        <v>4182</v>
      </c>
      <c r="C36" s="495">
        <v>58</v>
      </c>
      <c r="D36" s="495">
        <v>58</v>
      </c>
      <c r="E36" s="495">
        <v>88</v>
      </c>
      <c r="F36" s="495">
        <v>88</v>
      </c>
      <c r="G36" s="680">
        <f t="shared" si="0"/>
        <v>146</v>
      </c>
      <c r="H36" s="680">
        <f t="shared" si="1"/>
        <v>146</v>
      </c>
    </row>
    <row r="37" spans="1:8">
      <c r="A37" s="493" t="s">
        <v>4183</v>
      </c>
      <c r="B37" s="494" t="s">
        <v>4184</v>
      </c>
      <c r="C37" s="495">
        <v>2</v>
      </c>
      <c r="D37" s="495">
        <v>2</v>
      </c>
      <c r="E37" s="495">
        <v>5</v>
      </c>
      <c r="F37" s="495">
        <v>5</v>
      </c>
      <c r="G37" s="680">
        <f t="shared" si="0"/>
        <v>7</v>
      </c>
      <c r="H37" s="680">
        <f t="shared" si="1"/>
        <v>7</v>
      </c>
    </row>
    <row r="38" spans="1:8">
      <c r="A38" s="493" t="s">
        <v>4185</v>
      </c>
      <c r="B38" s="494" t="s">
        <v>4186</v>
      </c>
      <c r="C38" s="495">
        <v>7</v>
      </c>
      <c r="D38" s="495">
        <v>7</v>
      </c>
      <c r="E38" s="495">
        <v>18</v>
      </c>
      <c r="F38" s="495">
        <v>18</v>
      </c>
      <c r="G38" s="680">
        <f t="shared" si="0"/>
        <v>25</v>
      </c>
      <c r="H38" s="680">
        <f t="shared" si="1"/>
        <v>25</v>
      </c>
    </row>
    <row r="39" spans="1:8">
      <c r="A39" s="493" t="s">
        <v>4187</v>
      </c>
      <c r="B39" s="494" t="s">
        <v>4188</v>
      </c>
      <c r="C39" s="495">
        <v>1</v>
      </c>
      <c r="D39" s="495">
        <v>1</v>
      </c>
      <c r="E39" s="495">
        <v>1</v>
      </c>
      <c r="F39" s="495">
        <v>1</v>
      </c>
      <c r="G39" s="680">
        <f t="shared" si="0"/>
        <v>2</v>
      </c>
      <c r="H39" s="680">
        <f t="shared" si="1"/>
        <v>2</v>
      </c>
    </row>
    <row r="40" spans="1:8">
      <c r="A40" s="493" t="s">
        <v>4191</v>
      </c>
      <c r="B40" s="494" t="s">
        <v>4192</v>
      </c>
      <c r="C40" s="495">
        <v>15</v>
      </c>
      <c r="D40" s="495">
        <v>15</v>
      </c>
      <c r="E40" s="495">
        <v>890</v>
      </c>
      <c r="F40" s="495">
        <v>890</v>
      </c>
      <c r="G40" s="680">
        <f t="shared" si="0"/>
        <v>905</v>
      </c>
      <c r="H40" s="680">
        <f t="shared" si="1"/>
        <v>905</v>
      </c>
    </row>
    <row r="41" spans="1:8">
      <c r="A41" s="493" t="s">
        <v>4349</v>
      </c>
      <c r="B41" s="494" t="s">
        <v>4350</v>
      </c>
      <c r="C41" s="495">
        <v>8</v>
      </c>
      <c r="D41" s="495">
        <v>8</v>
      </c>
      <c r="E41" s="495">
        <v>635</v>
      </c>
      <c r="F41" s="495">
        <v>635</v>
      </c>
      <c r="G41" s="680">
        <f t="shared" si="0"/>
        <v>643</v>
      </c>
      <c r="H41" s="680">
        <f t="shared" si="1"/>
        <v>643</v>
      </c>
    </row>
    <row r="42" spans="1:8">
      <c r="A42" s="493" t="s">
        <v>4363</v>
      </c>
      <c r="B42" s="494" t="s">
        <v>4364</v>
      </c>
      <c r="C42" s="495">
        <v>19</v>
      </c>
      <c r="D42" s="495">
        <v>19</v>
      </c>
      <c r="E42" s="495">
        <v>987</v>
      </c>
      <c r="F42" s="495">
        <v>987</v>
      </c>
      <c r="G42" s="680">
        <f t="shared" si="0"/>
        <v>1006</v>
      </c>
      <c r="H42" s="680">
        <f t="shared" si="1"/>
        <v>1006</v>
      </c>
    </row>
    <row r="43" spans="1:8">
      <c r="A43" s="689" t="s">
        <v>4504</v>
      </c>
      <c r="B43" s="690" t="s">
        <v>3956</v>
      </c>
      <c r="C43" s="691">
        <v>0</v>
      </c>
      <c r="D43" s="691">
        <v>2</v>
      </c>
      <c r="E43" s="691">
        <v>1</v>
      </c>
      <c r="F43" s="691">
        <v>1</v>
      </c>
      <c r="G43" s="692">
        <f t="shared" si="0"/>
        <v>1</v>
      </c>
      <c r="H43" s="692">
        <f t="shared" si="1"/>
        <v>3</v>
      </c>
    </row>
    <row r="44" spans="1:8" ht="13.6">
      <c r="A44" s="282"/>
      <c r="B44" s="681" t="s">
        <v>2</v>
      </c>
      <c r="C44" s="682">
        <f>SUM(C11:C43)</f>
        <v>432</v>
      </c>
      <c r="D44" s="682">
        <f t="shared" ref="D44:H44" si="2">SUM(D11:D43)</f>
        <v>432</v>
      </c>
      <c r="E44" s="682">
        <f t="shared" si="2"/>
        <v>5604</v>
      </c>
      <c r="F44" s="682">
        <f t="shared" si="2"/>
        <v>5604</v>
      </c>
      <c r="G44" s="682">
        <f t="shared" si="2"/>
        <v>6036</v>
      </c>
      <c r="H44" s="682">
        <f t="shared" si="2"/>
        <v>6036</v>
      </c>
    </row>
  </sheetData>
  <mergeCells count="5">
    <mergeCell ref="A7:A8"/>
    <mergeCell ref="B7:B8"/>
    <mergeCell ref="C7:D7"/>
    <mergeCell ref="E7:F7"/>
    <mergeCell ref="G7:H7"/>
  </mergeCells>
  <pageMargins left="0" right="0" top="0.74803149606299213" bottom="0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4"/>
  <sheetViews>
    <sheetView topLeftCell="A18" zoomScale="120" zoomScaleNormal="120" workbookViewId="0">
      <selection activeCell="J27" sqref="J27"/>
    </sheetView>
  </sheetViews>
  <sheetFormatPr defaultRowHeight="12.9"/>
  <cols>
    <col min="2" max="2" width="69.875" customWidth="1"/>
  </cols>
  <sheetData>
    <row r="1" spans="1:8" ht="13.6">
      <c r="A1" s="386"/>
      <c r="B1" s="387" t="s">
        <v>167</v>
      </c>
      <c r="C1" s="380" t="str">
        <f>Kadar.ode.!C1</f>
        <v>ОПШТА БОЛНИЦА СЕНТА</v>
      </c>
      <c r="D1" s="382"/>
      <c r="E1" s="382"/>
      <c r="F1" s="382"/>
      <c r="G1" s="384"/>
      <c r="H1" s="101"/>
    </row>
    <row r="2" spans="1:8" ht="13.6">
      <c r="A2" s="386"/>
      <c r="B2" s="387" t="s">
        <v>168</v>
      </c>
      <c r="C2" s="380" t="str">
        <f>Kadar.ode.!C2</f>
        <v>08923507</v>
      </c>
      <c r="D2" s="382"/>
      <c r="E2" s="382"/>
      <c r="F2" s="382"/>
      <c r="G2" s="384"/>
      <c r="H2" s="101"/>
    </row>
    <row r="3" spans="1:8" ht="13.6">
      <c r="A3" s="386"/>
      <c r="B3" s="387"/>
      <c r="C3" s="380"/>
      <c r="D3" s="382"/>
      <c r="E3" s="382"/>
      <c r="F3" s="382"/>
      <c r="G3" s="384"/>
      <c r="H3" s="101"/>
    </row>
    <row r="4" spans="1:8" ht="14.3">
      <c r="A4" s="386"/>
      <c r="B4" s="387" t="s">
        <v>1805</v>
      </c>
      <c r="C4" s="381" t="s">
        <v>1764</v>
      </c>
      <c r="D4" s="383"/>
      <c r="E4" s="383"/>
      <c r="F4" s="383"/>
      <c r="G4" s="385"/>
      <c r="H4" s="101"/>
    </row>
    <row r="5" spans="1:8" ht="14.3">
      <c r="A5" s="386"/>
      <c r="B5" s="387" t="s">
        <v>209</v>
      </c>
      <c r="C5" s="381" t="s">
        <v>1903</v>
      </c>
      <c r="D5" s="383"/>
      <c r="E5" s="383"/>
      <c r="F5" s="383"/>
      <c r="G5" s="385"/>
      <c r="H5" s="101"/>
    </row>
    <row r="6" spans="1:8" ht="15.65">
      <c r="A6" s="174"/>
      <c r="B6" s="174"/>
      <c r="C6" s="174"/>
      <c r="D6" s="174"/>
      <c r="E6" s="174"/>
      <c r="F6" s="174"/>
      <c r="G6" s="376"/>
      <c r="H6" s="376"/>
    </row>
    <row r="7" spans="1:8">
      <c r="A7" s="810" t="s">
        <v>118</v>
      </c>
      <c r="B7" s="810" t="s">
        <v>211</v>
      </c>
      <c r="C7" s="804" t="s">
        <v>1763</v>
      </c>
      <c r="D7" s="804"/>
      <c r="E7" s="804" t="s">
        <v>1762</v>
      </c>
      <c r="F7" s="804"/>
      <c r="G7" s="804" t="s">
        <v>86</v>
      </c>
      <c r="H7" s="804"/>
    </row>
    <row r="8" spans="1:8" ht="22.45" thickBot="1">
      <c r="A8" s="811"/>
      <c r="B8" s="811"/>
      <c r="C8" s="377" t="s">
        <v>1817</v>
      </c>
      <c r="D8" s="377" t="s">
        <v>1852</v>
      </c>
      <c r="E8" s="377" t="s">
        <v>1817</v>
      </c>
      <c r="F8" s="377" t="s">
        <v>1852</v>
      </c>
      <c r="G8" s="377" t="s">
        <v>1817</v>
      </c>
      <c r="H8" s="377" t="s">
        <v>1852</v>
      </c>
    </row>
    <row r="9" spans="1:8" ht="14.3" thickTop="1">
      <c r="A9" s="268"/>
      <c r="B9" s="365" t="s">
        <v>210</v>
      </c>
      <c r="C9" s="365"/>
      <c r="D9" s="365"/>
      <c r="E9" s="365"/>
      <c r="F9" s="365"/>
      <c r="G9" s="365"/>
      <c r="H9" s="364"/>
    </row>
    <row r="10" spans="1:8" ht="13.6">
      <c r="A10" s="270"/>
      <c r="B10" s="363" t="s">
        <v>1761</v>
      </c>
      <c r="C10" s="136"/>
      <c r="D10" s="136"/>
      <c r="E10" s="137"/>
      <c r="F10" s="137"/>
      <c r="G10" s="138"/>
      <c r="H10" s="137"/>
    </row>
    <row r="11" spans="1:8">
      <c r="A11" s="493" t="s">
        <v>2946</v>
      </c>
      <c r="B11" s="494" t="s">
        <v>2947</v>
      </c>
      <c r="C11" s="495">
        <v>3</v>
      </c>
      <c r="D11" s="495">
        <v>3</v>
      </c>
      <c r="E11" s="495">
        <v>0</v>
      </c>
      <c r="F11" s="495">
        <v>0</v>
      </c>
      <c r="G11" s="680">
        <f>C11+E11</f>
        <v>3</v>
      </c>
      <c r="H11" s="680">
        <f>D11+F11</f>
        <v>3</v>
      </c>
    </row>
    <row r="12" spans="1:8">
      <c r="A12" s="493" t="s">
        <v>2967</v>
      </c>
      <c r="B12" s="494" t="s">
        <v>2968</v>
      </c>
      <c r="C12" s="495">
        <v>22</v>
      </c>
      <c r="D12" s="495">
        <v>22</v>
      </c>
      <c r="E12" s="495">
        <v>716</v>
      </c>
      <c r="F12" s="495">
        <v>716</v>
      </c>
      <c r="G12" s="680">
        <f t="shared" ref="G12:G33" si="0">C12+E12</f>
        <v>738</v>
      </c>
      <c r="H12" s="680">
        <f t="shared" ref="H12:H33" si="1">D12+F12</f>
        <v>738</v>
      </c>
    </row>
    <row r="13" spans="1:8">
      <c r="A13" s="493" t="s">
        <v>2967</v>
      </c>
      <c r="B13" s="494" t="s">
        <v>2968</v>
      </c>
      <c r="C13" s="495">
        <v>104</v>
      </c>
      <c r="D13" s="495">
        <v>104</v>
      </c>
      <c r="E13" s="495">
        <v>0</v>
      </c>
      <c r="F13" s="495">
        <v>0</v>
      </c>
      <c r="G13" s="680">
        <f t="shared" si="0"/>
        <v>104</v>
      </c>
      <c r="H13" s="680">
        <f t="shared" si="1"/>
        <v>104</v>
      </c>
    </row>
    <row r="14" spans="1:8">
      <c r="A14" s="493" t="s">
        <v>3047</v>
      </c>
      <c r="B14" s="494" t="s">
        <v>3048</v>
      </c>
      <c r="C14" s="495">
        <v>386</v>
      </c>
      <c r="D14" s="495">
        <v>386</v>
      </c>
      <c r="E14" s="495">
        <v>758</v>
      </c>
      <c r="F14" s="495">
        <v>758</v>
      </c>
      <c r="G14" s="680">
        <f t="shared" si="0"/>
        <v>1144</v>
      </c>
      <c r="H14" s="680">
        <f t="shared" si="1"/>
        <v>1144</v>
      </c>
    </row>
    <row r="15" spans="1:8">
      <c r="A15" s="493" t="s">
        <v>3055</v>
      </c>
      <c r="B15" s="494" t="s">
        <v>3056</v>
      </c>
      <c r="C15" s="495">
        <v>9</v>
      </c>
      <c r="D15" s="495">
        <v>9</v>
      </c>
      <c r="E15" s="495">
        <v>0</v>
      </c>
      <c r="F15" s="495">
        <v>0</v>
      </c>
      <c r="G15" s="680">
        <f t="shared" si="0"/>
        <v>9</v>
      </c>
      <c r="H15" s="680">
        <f t="shared" si="1"/>
        <v>9</v>
      </c>
    </row>
    <row r="16" spans="1:8">
      <c r="A16" s="493" t="s">
        <v>3063</v>
      </c>
      <c r="B16" s="494" t="s">
        <v>4584</v>
      </c>
      <c r="C16" s="495">
        <v>1</v>
      </c>
      <c r="D16" s="495">
        <v>1</v>
      </c>
      <c r="E16" s="495">
        <v>0</v>
      </c>
      <c r="F16" s="495">
        <v>0</v>
      </c>
      <c r="G16" s="680">
        <f t="shared" si="0"/>
        <v>1</v>
      </c>
      <c r="H16" s="680">
        <f t="shared" si="1"/>
        <v>1</v>
      </c>
    </row>
    <row r="17" spans="1:8">
      <c r="A17" s="493" t="s">
        <v>3069</v>
      </c>
      <c r="B17" s="494" t="s">
        <v>3070</v>
      </c>
      <c r="C17" s="495">
        <v>0</v>
      </c>
      <c r="D17" s="495">
        <v>0</v>
      </c>
      <c r="E17" s="495">
        <v>4</v>
      </c>
      <c r="F17" s="495">
        <v>4</v>
      </c>
      <c r="G17" s="680">
        <f t="shared" si="0"/>
        <v>4</v>
      </c>
      <c r="H17" s="680">
        <f t="shared" si="1"/>
        <v>4</v>
      </c>
    </row>
    <row r="18" spans="1:8">
      <c r="A18" s="493" t="s">
        <v>3079</v>
      </c>
      <c r="B18" s="494" t="s">
        <v>3080</v>
      </c>
      <c r="C18" s="495">
        <v>16</v>
      </c>
      <c r="D18" s="495">
        <v>16</v>
      </c>
      <c r="E18" s="495">
        <v>2</v>
      </c>
      <c r="F18" s="495">
        <v>2</v>
      </c>
      <c r="G18" s="680">
        <f t="shared" si="0"/>
        <v>18</v>
      </c>
      <c r="H18" s="680">
        <f t="shared" si="1"/>
        <v>18</v>
      </c>
    </row>
    <row r="19" spans="1:8">
      <c r="A19" s="493" t="s">
        <v>3256</v>
      </c>
      <c r="B19" s="494" t="s">
        <v>4585</v>
      </c>
      <c r="C19" s="495">
        <v>1</v>
      </c>
      <c r="D19" s="495">
        <v>1</v>
      </c>
      <c r="E19" s="495">
        <v>0</v>
      </c>
      <c r="F19" s="495">
        <v>0</v>
      </c>
      <c r="G19" s="680">
        <f t="shared" si="0"/>
        <v>1</v>
      </c>
      <c r="H19" s="680">
        <f t="shared" si="1"/>
        <v>1</v>
      </c>
    </row>
    <row r="20" spans="1:8">
      <c r="A20" s="493" t="s">
        <v>4055</v>
      </c>
      <c r="B20" s="494" t="s">
        <v>4056</v>
      </c>
      <c r="C20" s="495">
        <v>0</v>
      </c>
      <c r="D20" s="495">
        <v>0</v>
      </c>
      <c r="E20" s="495">
        <v>1</v>
      </c>
      <c r="F20" s="495">
        <v>1</v>
      </c>
      <c r="G20" s="680">
        <f t="shared" si="0"/>
        <v>1</v>
      </c>
      <c r="H20" s="680">
        <f t="shared" si="1"/>
        <v>1</v>
      </c>
    </row>
    <row r="21" spans="1:8">
      <c r="A21" s="493" t="s">
        <v>4057</v>
      </c>
      <c r="B21" s="494" t="s">
        <v>4058</v>
      </c>
      <c r="C21" s="495">
        <v>0</v>
      </c>
      <c r="D21" s="495">
        <v>0</v>
      </c>
      <c r="E21" s="495">
        <v>1</v>
      </c>
      <c r="F21" s="495">
        <v>1</v>
      </c>
      <c r="G21" s="680">
        <f t="shared" si="0"/>
        <v>1</v>
      </c>
      <c r="H21" s="680">
        <f t="shared" si="1"/>
        <v>1</v>
      </c>
    </row>
    <row r="22" spans="1:8">
      <c r="A22" s="493" t="s">
        <v>4211</v>
      </c>
      <c r="B22" s="494" t="s">
        <v>4212</v>
      </c>
      <c r="C22" s="495">
        <v>374</v>
      </c>
      <c r="D22" s="495">
        <v>374</v>
      </c>
      <c r="E22" s="495">
        <v>762</v>
      </c>
      <c r="F22" s="495">
        <v>762</v>
      </c>
      <c r="G22" s="680">
        <f t="shared" si="0"/>
        <v>1136</v>
      </c>
      <c r="H22" s="680">
        <f t="shared" si="1"/>
        <v>1136</v>
      </c>
    </row>
    <row r="23" spans="1:8">
      <c r="A23" s="493" t="s">
        <v>4257</v>
      </c>
      <c r="B23" s="494" t="s">
        <v>4258</v>
      </c>
      <c r="C23" s="495">
        <v>10</v>
      </c>
      <c r="D23" s="495">
        <v>10</v>
      </c>
      <c r="E23" s="495">
        <v>758</v>
      </c>
      <c r="F23" s="495">
        <v>758</v>
      </c>
      <c r="G23" s="680">
        <f t="shared" si="0"/>
        <v>768</v>
      </c>
      <c r="H23" s="680">
        <f t="shared" si="1"/>
        <v>768</v>
      </c>
    </row>
    <row r="24" spans="1:8">
      <c r="A24" s="493" t="s">
        <v>4259</v>
      </c>
      <c r="B24" s="494" t="s">
        <v>4260</v>
      </c>
      <c r="C24" s="495">
        <v>2</v>
      </c>
      <c r="D24" s="495">
        <v>2</v>
      </c>
      <c r="E24" s="495">
        <v>756</v>
      </c>
      <c r="F24" s="495">
        <v>756</v>
      </c>
      <c r="G24" s="680">
        <f t="shared" si="0"/>
        <v>758</v>
      </c>
      <c r="H24" s="680">
        <f t="shared" si="1"/>
        <v>758</v>
      </c>
    </row>
    <row r="25" spans="1:8">
      <c r="A25" s="493" t="s">
        <v>4259</v>
      </c>
      <c r="B25" s="494" t="s">
        <v>4260</v>
      </c>
      <c r="C25" s="495">
        <v>8</v>
      </c>
      <c r="D25" s="495">
        <v>8</v>
      </c>
      <c r="E25" s="495">
        <v>0</v>
      </c>
      <c r="F25" s="495">
        <v>0</v>
      </c>
      <c r="G25" s="680">
        <f t="shared" si="0"/>
        <v>8</v>
      </c>
      <c r="H25" s="680">
        <f t="shared" si="1"/>
        <v>8</v>
      </c>
    </row>
    <row r="26" spans="1:8">
      <c r="A26" s="493" t="s">
        <v>4339</v>
      </c>
      <c r="B26" s="494" t="s">
        <v>4340</v>
      </c>
      <c r="C26" s="495">
        <v>4</v>
      </c>
      <c r="D26" s="495">
        <v>4</v>
      </c>
      <c r="E26" s="495">
        <v>4</v>
      </c>
      <c r="F26" s="495">
        <v>4</v>
      </c>
      <c r="G26" s="680">
        <f t="shared" si="0"/>
        <v>8</v>
      </c>
      <c r="H26" s="680">
        <f t="shared" si="1"/>
        <v>8</v>
      </c>
    </row>
    <row r="27" spans="1:8">
      <c r="A27" s="493" t="s">
        <v>4343</v>
      </c>
      <c r="B27" s="494" t="s">
        <v>4344</v>
      </c>
      <c r="C27" s="495">
        <v>1</v>
      </c>
      <c r="D27" s="495">
        <v>1</v>
      </c>
      <c r="E27" s="495">
        <v>1</v>
      </c>
      <c r="F27" s="495">
        <v>1</v>
      </c>
      <c r="G27" s="680">
        <f t="shared" si="0"/>
        <v>2</v>
      </c>
      <c r="H27" s="680">
        <f t="shared" si="1"/>
        <v>2</v>
      </c>
    </row>
    <row r="28" spans="1:8">
      <c r="A28" s="493" t="s">
        <v>4351</v>
      </c>
      <c r="B28" s="494" t="s">
        <v>4352</v>
      </c>
      <c r="C28" s="495">
        <v>53</v>
      </c>
      <c r="D28" s="495">
        <v>53</v>
      </c>
      <c r="E28" s="495">
        <v>2732</v>
      </c>
      <c r="F28" s="495">
        <v>2732</v>
      </c>
      <c r="G28" s="680">
        <f t="shared" si="0"/>
        <v>2785</v>
      </c>
      <c r="H28" s="680">
        <f t="shared" si="1"/>
        <v>2785</v>
      </c>
    </row>
    <row r="29" spans="1:8">
      <c r="A29" s="493" t="s">
        <v>4357</v>
      </c>
      <c r="B29" s="494" t="s">
        <v>4358</v>
      </c>
      <c r="C29" s="495">
        <v>64</v>
      </c>
      <c r="D29" s="495">
        <v>64</v>
      </c>
      <c r="E29" s="495">
        <v>10</v>
      </c>
      <c r="F29" s="495">
        <v>10</v>
      </c>
      <c r="G29" s="680">
        <f t="shared" si="0"/>
        <v>74</v>
      </c>
      <c r="H29" s="680">
        <f t="shared" si="1"/>
        <v>74</v>
      </c>
    </row>
    <row r="30" spans="1:8">
      <c r="A30" s="493" t="s">
        <v>4361</v>
      </c>
      <c r="B30" s="494" t="s">
        <v>4362</v>
      </c>
      <c r="C30" s="495">
        <v>19</v>
      </c>
      <c r="D30" s="495">
        <v>19</v>
      </c>
      <c r="E30" s="495">
        <v>1</v>
      </c>
      <c r="F30" s="495">
        <v>1</v>
      </c>
      <c r="G30" s="680">
        <f t="shared" si="0"/>
        <v>20</v>
      </c>
      <c r="H30" s="680">
        <f t="shared" si="1"/>
        <v>20</v>
      </c>
    </row>
    <row r="31" spans="1:8">
      <c r="A31" s="493" t="s">
        <v>4367</v>
      </c>
      <c r="B31" s="494" t="s">
        <v>4368</v>
      </c>
      <c r="C31" s="495">
        <v>89</v>
      </c>
      <c r="D31" s="495">
        <v>89</v>
      </c>
      <c r="E31" s="495">
        <v>51</v>
      </c>
      <c r="F31" s="495">
        <v>51</v>
      </c>
      <c r="G31" s="680">
        <f t="shared" si="0"/>
        <v>140</v>
      </c>
      <c r="H31" s="680">
        <f t="shared" si="1"/>
        <v>140</v>
      </c>
    </row>
    <row r="32" spans="1:8">
      <c r="A32" s="493" t="s">
        <v>4379</v>
      </c>
      <c r="B32" s="494" t="s">
        <v>4380</v>
      </c>
      <c r="C32" s="495">
        <v>0</v>
      </c>
      <c r="D32" s="495">
        <v>0</v>
      </c>
      <c r="E32" s="495">
        <v>189</v>
      </c>
      <c r="F32" s="495">
        <v>189</v>
      </c>
      <c r="G32" s="680">
        <f t="shared" si="0"/>
        <v>189</v>
      </c>
      <c r="H32" s="680">
        <f t="shared" si="1"/>
        <v>189</v>
      </c>
    </row>
    <row r="33" spans="1:8">
      <c r="A33" s="683" t="s">
        <v>4393</v>
      </c>
      <c r="B33" s="684" t="s">
        <v>4394</v>
      </c>
      <c r="C33" s="685">
        <v>0</v>
      </c>
      <c r="D33" s="685">
        <v>0</v>
      </c>
      <c r="E33" s="685">
        <v>43</v>
      </c>
      <c r="F33" s="685">
        <v>43</v>
      </c>
      <c r="G33" s="680">
        <f t="shared" si="0"/>
        <v>43</v>
      </c>
      <c r="H33" s="680">
        <f t="shared" si="1"/>
        <v>43</v>
      </c>
    </row>
    <row r="34" spans="1:8" ht="13.6">
      <c r="A34" s="681"/>
      <c r="B34" s="681"/>
      <c r="C34" s="682">
        <f t="shared" ref="C34:H34" si="2">SUM(C11:C33)</f>
        <v>1166</v>
      </c>
      <c r="D34" s="682">
        <f t="shared" si="2"/>
        <v>1166</v>
      </c>
      <c r="E34" s="682">
        <f t="shared" si="2"/>
        <v>6789</v>
      </c>
      <c r="F34" s="682">
        <f t="shared" si="2"/>
        <v>6789</v>
      </c>
      <c r="G34" s="682">
        <f t="shared" si="2"/>
        <v>7955</v>
      </c>
      <c r="H34" s="682">
        <f t="shared" si="2"/>
        <v>7955</v>
      </c>
    </row>
  </sheetData>
  <sortState ref="A11:H46">
    <sortCondition ref="A11:A46"/>
  </sortState>
  <mergeCells count="5">
    <mergeCell ref="A7:A8"/>
    <mergeCell ref="B7:B8"/>
    <mergeCell ref="C7:D7"/>
    <mergeCell ref="E7:F7"/>
    <mergeCell ref="G7:H7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1"/>
  <sheetViews>
    <sheetView topLeftCell="A2" workbookViewId="0">
      <selection activeCell="J8" sqref="J8:J9"/>
    </sheetView>
  </sheetViews>
  <sheetFormatPr defaultRowHeight="12.9"/>
  <cols>
    <col min="2" max="2" width="67" customWidth="1"/>
  </cols>
  <sheetData>
    <row r="1" spans="1:8" ht="13.6">
      <c r="A1" s="386"/>
      <c r="B1" s="387" t="s">
        <v>167</v>
      </c>
      <c r="C1" s="380" t="str">
        <f>Kadar.ode.!C1</f>
        <v>ОПШТА БОЛНИЦА СЕНТА</v>
      </c>
      <c r="D1" s="382"/>
      <c r="E1" s="382"/>
      <c r="F1" s="382"/>
      <c r="G1" s="384"/>
      <c r="H1" s="101"/>
    </row>
    <row r="2" spans="1:8" ht="13.6">
      <c r="A2" s="386"/>
      <c r="B2" s="387" t="s">
        <v>168</v>
      </c>
      <c r="C2" s="380" t="str">
        <f>Kadar.ode.!C2</f>
        <v>08923507</v>
      </c>
      <c r="D2" s="382"/>
      <c r="E2" s="382"/>
      <c r="F2" s="382"/>
      <c r="G2" s="384"/>
      <c r="H2" s="101"/>
    </row>
    <row r="3" spans="1:8" ht="13.6">
      <c r="A3" s="386"/>
      <c r="B3" s="387"/>
      <c r="C3" s="380"/>
      <c r="D3" s="382"/>
      <c r="E3" s="382"/>
      <c r="F3" s="382"/>
      <c r="G3" s="384"/>
      <c r="H3" s="101"/>
    </row>
    <row r="4" spans="1:8" ht="14.3">
      <c r="A4" s="386"/>
      <c r="B4" s="387" t="s">
        <v>1805</v>
      </c>
      <c r="C4" s="381" t="s">
        <v>1764</v>
      </c>
      <c r="D4" s="383"/>
      <c r="E4" s="383"/>
      <c r="F4" s="383"/>
      <c r="G4" s="385"/>
      <c r="H4" s="101"/>
    </row>
    <row r="5" spans="1:8" ht="14.3">
      <c r="A5" s="386"/>
      <c r="B5" s="387" t="s">
        <v>209</v>
      </c>
      <c r="C5" s="381" t="s">
        <v>4586</v>
      </c>
      <c r="D5" s="383"/>
      <c r="E5" s="383"/>
      <c r="F5" s="383"/>
      <c r="G5" s="385"/>
      <c r="H5" s="101"/>
    </row>
    <row r="6" spans="1:8" ht="15.65">
      <c r="A6" s="174"/>
      <c r="B6" s="174"/>
      <c r="C6" s="174"/>
      <c r="D6" s="174"/>
      <c r="E6" s="174"/>
      <c r="F6" s="174"/>
      <c r="G6" s="376"/>
      <c r="H6" s="376"/>
    </row>
    <row r="7" spans="1:8">
      <c r="A7" s="810" t="s">
        <v>118</v>
      </c>
      <c r="B7" s="810" t="s">
        <v>211</v>
      </c>
      <c r="C7" s="804" t="s">
        <v>1763</v>
      </c>
      <c r="D7" s="804"/>
      <c r="E7" s="804" t="s">
        <v>1762</v>
      </c>
      <c r="F7" s="804"/>
      <c r="G7" s="804" t="s">
        <v>86</v>
      </c>
      <c r="H7" s="804"/>
    </row>
    <row r="8" spans="1:8" ht="22.45" thickBot="1">
      <c r="A8" s="811"/>
      <c r="B8" s="811"/>
      <c r="C8" s="377" t="s">
        <v>1817</v>
      </c>
      <c r="D8" s="377" t="s">
        <v>1852</v>
      </c>
      <c r="E8" s="377" t="s">
        <v>1817</v>
      </c>
      <c r="F8" s="377" t="s">
        <v>1852</v>
      </c>
      <c r="G8" s="377" t="s">
        <v>1817</v>
      </c>
      <c r="H8" s="377" t="s">
        <v>1852</v>
      </c>
    </row>
    <row r="9" spans="1:8" ht="14.3" thickTop="1">
      <c r="A9" s="268"/>
      <c r="B9" s="365" t="s">
        <v>210</v>
      </c>
      <c r="C9" s="365"/>
      <c r="D9" s="365"/>
      <c r="E9" s="365"/>
      <c r="F9" s="365"/>
      <c r="G9" s="365"/>
      <c r="H9" s="364"/>
    </row>
    <row r="10" spans="1:8" ht="13.6">
      <c r="A10" s="270"/>
      <c r="B10" s="363" t="s">
        <v>1761</v>
      </c>
      <c r="C10" s="136"/>
      <c r="D10" s="136"/>
      <c r="E10" s="137"/>
      <c r="F10" s="137"/>
      <c r="G10" s="138"/>
      <c r="H10" s="137"/>
    </row>
    <row r="11" spans="1:8">
      <c r="A11" s="493" t="s">
        <v>3047</v>
      </c>
      <c r="B11" s="494" t="s">
        <v>3048</v>
      </c>
      <c r="C11" s="282"/>
      <c r="D11" s="282"/>
      <c r="E11" s="495">
        <v>1</v>
      </c>
      <c r="F11" s="495">
        <v>1</v>
      </c>
      <c r="G11" s="495">
        <v>1</v>
      </c>
      <c r="H11" s="495">
        <v>1</v>
      </c>
    </row>
    <row r="12" spans="1:8">
      <c r="A12" s="493" t="s">
        <v>3055</v>
      </c>
      <c r="B12" s="494" t="s">
        <v>3056</v>
      </c>
      <c r="C12" s="282"/>
      <c r="D12" s="282"/>
      <c r="E12" s="495">
        <v>30</v>
      </c>
      <c r="F12" s="495">
        <v>30</v>
      </c>
      <c r="G12" s="495">
        <v>30</v>
      </c>
      <c r="H12" s="495">
        <v>30</v>
      </c>
    </row>
    <row r="13" spans="1:8">
      <c r="A13" s="493" t="s">
        <v>2308</v>
      </c>
      <c r="B13" s="494" t="s">
        <v>2958</v>
      </c>
      <c r="C13" s="282"/>
      <c r="D13" s="282"/>
      <c r="E13" s="495">
        <v>1</v>
      </c>
      <c r="F13" s="495">
        <v>1</v>
      </c>
      <c r="G13" s="495">
        <v>1</v>
      </c>
      <c r="H13" s="495">
        <v>1</v>
      </c>
    </row>
    <row r="14" spans="1:8">
      <c r="A14" s="493" t="s">
        <v>3063</v>
      </c>
      <c r="B14" s="494" t="s">
        <v>3064</v>
      </c>
      <c r="C14" s="282"/>
      <c r="D14" s="282"/>
      <c r="E14" s="495">
        <v>2662</v>
      </c>
      <c r="F14" s="495">
        <v>2662</v>
      </c>
      <c r="G14" s="495">
        <v>2662</v>
      </c>
      <c r="H14" s="495">
        <v>2662</v>
      </c>
    </row>
    <row r="15" spans="1:8">
      <c r="A15" s="493" t="s">
        <v>3830</v>
      </c>
      <c r="B15" s="494" t="s">
        <v>3831</v>
      </c>
      <c r="C15" s="282"/>
      <c r="D15" s="282"/>
      <c r="E15" s="495">
        <v>317</v>
      </c>
      <c r="F15" s="495">
        <v>317</v>
      </c>
      <c r="G15" s="495">
        <v>317</v>
      </c>
      <c r="H15" s="495">
        <v>317</v>
      </c>
    </row>
    <row r="16" spans="1:8">
      <c r="A16" s="493" t="s">
        <v>2043</v>
      </c>
      <c r="B16" s="494" t="s">
        <v>2044</v>
      </c>
      <c r="C16" s="282"/>
      <c r="D16" s="282"/>
      <c r="E16" s="495">
        <v>20</v>
      </c>
      <c r="F16" s="495">
        <v>20</v>
      </c>
      <c r="G16" s="495">
        <v>20</v>
      </c>
      <c r="H16" s="495">
        <v>20</v>
      </c>
    </row>
    <row r="17" spans="1:8">
      <c r="A17" s="493" t="s">
        <v>3832</v>
      </c>
      <c r="B17" s="494" t="s">
        <v>3833</v>
      </c>
      <c r="C17" s="282"/>
      <c r="D17" s="282"/>
      <c r="E17" s="495">
        <v>6</v>
      </c>
      <c r="F17" s="495">
        <v>6</v>
      </c>
      <c r="G17" s="495">
        <v>6</v>
      </c>
      <c r="H17" s="495">
        <v>6</v>
      </c>
    </row>
    <row r="18" spans="1:8">
      <c r="A18" s="493" t="s">
        <v>3847</v>
      </c>
      <c r="B18" s="494" t="s">
        <v>3848</v>
      </c>
      <c r="C18" s="282"/>
      <c r="D18" s="282"/>
      <c r="E18" s="495">
        <v>562</v>
      </c>
      <c r="F18" s="495">
        <v>562</v>
      </c>
      <c r="G18" s="495">
        <v>562</v>
      </c>
      <c r="H18" s="495">
        <v>562</v>
      </c>
    </row>
    <row r="19" spans="1:8">
      <c r="A19" s="493" t="s">
        <v>4059</v>
      </c>
      <c r="B19" s="494" t="s">
        <v>4060</v>
      </c>
      <c r="C19" s="282"/>
      <c r="D19" s="282"/>
      <c r="E19" s="495">
        <v>268</v>
      </c>
      <c r="F19" s="495">
        <v>268</v>
      </c>
      <c r="G19" s="495">
        <v>268</v>
      </c>
      <c r="H19" s="495">
        <v>268</v>
      </c>
    </row>
    <row r="20" spans="1:8">
      <c r="A20" s="493" t="s">
        <v>4096</v>
      </c>
      <c r="B20" s="494" t="s">
        <v>4097</v>
      </c>
      <c r="C20" s="282"/>
      <c r="D20" s="282"/>
      <c r="E20" s="495">
        <v>5</v>
      </c>
      <c r="F20" s="495">
        <v>5</v>
      </c>
      <c r="G20" s="495">
        <v>5</v>
      </c>
      <c r="H20" s="495">
        <v>5</v>
      </c>
    </row>
    <row r="21" spans="1:8">
      <c r="A21" s="493" t="s">
        <v>4189</v>
      </c>
      <c r="B21" s="494" t="s">
        <v>4190</v>
      </c>
      <c r="C21" s="282"/>
      <c r="D21" s="282"/>
      <c r="E21" s="495">
        <v>1</v>
      </c>
      <c r="F21" s="495">
        <v>1</v>
      </c>
      <c r="G21" s="495">
        <v>1</v>
      </c>
      <c r="H21" s="495">
        <v>1</v>
      </c>
    </row>
    <row r="22" spans="1:8">
      <c r="A22" s="493" t="s">
        <v>4349</v>
      </c>
      <c r="B22" s="494" t="s">
        <v>4350</v>
      </c>
      <c r="C22" s="282"/>
      <c r="D22" s="282"/>
      <c r="E22" s="495">
        <v>1903</v>
      </c>
      <c r="F22" s="495">
        <v>1903</v>
      </c>
      <c r="G22" s="495">
        <v>1903</v>
      </c>
      <c r="H22" s="495">
        <v>1903</v>
      </c>
    </row>
    <row r="23" spans="1:8">
      <c r="A23" s="493" t="s">
        <v>4355</v>
      </c>
      <c r="B23" s="494" t="s">
        <v>4356</v>
      </c>
      <c r="C23" s="282"/>
      <c r="D23" s="282"/>
      <c r="E23" s="495">
        <v>1540</v>
      </c>
      <c r="F23" s="495">
        <v>1540</v>
      </c>
      <c r="G23" s="495">
        <v>1540</v>
      </c>
      <c r="H23" s="495">
        <v>1540</v>
      </c>
    </row>
    <row r="24" spans="1:8">
      <c r="A24" s="493" t="s">
        <v>4357</v>
      </c>
      <c r="B24" s="494" t="s">
        <v>4358</v>
      </c>
      <c r="C24" s="282"/>
      <c r="D24" s="282"/>
      <c r="E24" s="495">
        <v>1</v>
      </c>
      <c r="F24" s="495">
        <v>1</v>
      </c>
      <c r="G24" s="495">
        <v>1</v>
      </c>
      <c r="H24" s="495">
        <v>1</v>
      </c>
    </row>
    <row r="25" spans="1:8">
      <c r="A25" s="493" t="s">
        <v>4361</v>
      </c>
      <c r="B25" s="494" t="s">
        <v>4362</v>
      </c>
      <c r="C25" s="282"/>
      <c r="D25" s="282"/>
      <c r="E25" s="495">
        <v>1</v>
      </c>
      <c r="F25" s="495">
        <v>1</v>
      </c>
      <c r="G25" s="495">
        <v>1</v>
      </c>
      <c r="H25" s="495">
        <v>1</v>
      </c>
    </row>
    <row r="26" spans="1:8">
      <c r="A26" s="493" t="s">
        <v>4375</v>
      </c>
      <c r="B26" s="494" t="s">
        <v>4376</v>
      </c>
      <c r="C26" s="282"/>
      <c r="D26" s="282"/>
      <c r="E26" s="495">
        <v>575</v>
      </c>
      <c r="F26" s="495">
        <v>575</v>
      </c>
      <c r="G26" s="495">
        <v>575</v>
      </c>
      <c r="H26" s="495">
        <v>575</v>
      </c>
    </row>
    <row r="27" spans="1:8">
      <c r="A27" s="493" t="s">
        <v>4379</v>
      </c>
      <c r="B27" s="494" t="s">
        <v>4587</v>
      </c>
      <c r="C27" s="282"/>
      <c r="D27" s="282"/>
      <c r="E27" s="495">
        <v>3</v>
      </c>
      <c r="F27" s="495">
        <v>3</v>
      </c>
      <c r="G27" s="495">
        <v>3</v>
      </c>
      <c r="H27" s="495">
        <v>3</v>
      </c>
    </row>
    <row r="28" spans="1:8">
      <c r="A28" s="493" t="s">
        <v>4393</v>
      </c>
      <c r="B28" s="494" t="s">
        <v>4394</v>
      </c>
      <c r="C28" s="282"/>
      <c r="D28" s="282"/>
      <c r="E28" s="495">
        <v>1</v>
      </c>
      <c r="F28" s="495">
        <v>1</v>
      </c>
      <c r="G28" s="495">
        <v>1</v>
      </c>
      <c r="H28" s="495">
        <v>1</v>
      </c>
    </row>
    <row r="29" spans="1:8">
      <c r="A29" s="493" t="s">
        <v>4395</v>
      </c>
      <c r="B29" s="494" t="s">
        <v>4396</v>
      </c>
      <c r="C29" s="282"/>
      <c r="D29" s="282"/>
      <c r="E29" s="495">
        <v>26</v>
      </c>
      <c r="F29" s="495">
        <v>26</v>
      </c>
      <c r="G29" s="495">
        <v>26</v>
      </c>
      <c r="H29" s="495">
        <v>26</v>
      </c>
    </row>
    <row r="30" spans="1:8">
      <c r="A30" s="683" t="s">
        <v>2420</v>
      </c>
      <c r="B30" s="684" t="s">
        <v>2421</v>
      </c>
      <c r="C30" s="282"/>
      <c r="D30" s="282"/>
      <c r="E30" s="685">
        <v>7</v>
      </c>
      <c r="F30" s="685">
        <v>7</v>
      </c>
      <c r="G30" s="685">
        <v>7</v>
      </c>
      <c r="H30" s="685">
        <v>7</v>
      </c>
    </row>
    <row r="31" spans="1:8" ht="13.6">
      <c r="A31" s="282"/>
      <c r="B31" s="681" t="s">
        <v>2</v>
      </c>
      <c r="C31" s="282"/>
      <c r="D31" s="282"/>
      <c r="E31" s="682">
        <f>SUM(E11:E30)</f>
        <v>7930</v>
      </c>
      <c r="F31" s="682">
        <f t="shared" ref="F31:H31" si="0">SUM(F11:F30)</f>
        <v>7930</v>
      </c>
      <c r="G31" s="682">
        <f t="shared" si="0"/>
        <v>7930</v>
      </c>
      <c r="H31" s="682">
        <f t="shared" si="0"/>
        <v>7930</v>
      </c>
    </row>
  </sheetData>
  <mergeCells count="5">
    <mergeCell ref="A7:A8"/>
    <mergeCell ref="B7:B8"/>
    <mergeCell ref="C7:D7"/>
    <mergeCell ref="E7:F7"/>
    <mergeCell ref="G7:H7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7"/>
  <sheetViews>
    <sheetView topLeftCell="A46" workbookViewId="0">
      <selection activeCell="H59" sqref="H59"/>
    </sheetView>
  </sheetViews>
  <sheetFormatPr defaultRowHeight="12.9"/>
  <cols>
    <col min="2" max="2" width="52.125" customWidth="1"/>
    <col min="3" max="3" width="6.125" customWidth="1"/>
    <col min="4" max="4" width="5.875" customWidth="1"/>
    <col min="5" max="5" width="7.375" customWidth="1"/>
    <col min="6" max="6" width="7.25" customWidth="1"/>
    <col min="7" max="7" width="7.125" customWidth="1"/>
    <col min="8" max="8" width="7.25" customWidth="1"/>
  </cols>
  <sheetData>
    <row r="1" spans="1:8" ht="13.6">
      <c r="A1" s="386"/>
      <c r="B1" s="387" t="s">
        <v>167</v>
      </c>
      <c r="C1" s="380" t="str">
        <f>Kadar.ode.!C1</f>
        <v>ОПШТА БОЛНИЦА СЕНТА</v>
      </c>
      <c r="D1" s="382"/>
      <c r="E1" s="382"/>
      <c r="F1" s="382"/>
      <c r="G1" s="384"/>
      <c r="H1" s="101"/>
    </row>
    <row r="2" spans="1:8" ht="13.6">
      <c r="A2" s="386"/>
      <c r="B2" s="387" t="s">
        <v>168</v>
      </c>
      <c r="C2" s="380" t="str">
        <f>Kadar.ode.!C2</f>
        <v>08923507</v>
      </c>
      <c r="D2" s="382"/>
      <c r="E2" s="382"/>
      <c r="F2" s="382"/>
      <c r="G2" s="384"/>
      <c r="H2" s="101"/>
    </row>
    <row r="3" spans="1:8" ht="13.6">
      <c r="A3" s="386"/>
      <c r="B3" s="387"/>
      <c r="C3" s="380"/>
      <c r="D3" s="382"/>
      <c r="E3" s="382"/>
      <c r="F3" s="382"/>
      <c r="G3" s="384"/>
      <c r="H3" s="101"/>
    </row>
    <row r="4" spans="1:8" ht="14.3">
      <c r="A4" s="386"/>
      <c r="B4" s="387" t="s">
        <v>1805</v>
      </c>
      <c r="C4" s="381" t="s">
        <v>1764</v>
      </c>
      <c r="D4" s="383"/>
      <c r="E4" s="383"/>
      <c r="F4" s="383"/>
      <c r="G4" s="385"/>
      <c r="H4" s="101"/>
    </row>
    <row r="5" spans="1:8" ht="14.3">
      <c r="A5" s="386"/>
      <c r="B5" s="387" t="s">
        <v>209</v>
      </c>
      <c r="C5" s="381" t="s">
        <v>1927</v>
      </c>
      <c r="D5" s="383"/>
      <c r="E5" s="383"/>
      <c r="F5" s="383"/>
      <c r="G5" s="385"/>
      <c r="H5" s="101"/>
    </row>
    <row r="6" spans="1:8" ht="15.65">
      <c r="A6" s="174"/>
      <c r="B6" s="174"/>
      <c r="C6" s="174"/>
      <c r="D6" s="174"/>
      <c r="E6" s="174"/>
      <c r="F6" s="174"/>
      <c r="G6" s="376"/>
      <c r="H6" s="376"/>
    </row>
    <row r="7" spans="1:8">
      <c r="A7" s="810" t="s">
        <v>118</v>
      </c>
      <c r="B7" s="810" t="s">
        <v>211</v>
      </c>
      <c r="C7" s="804" t="s">
        <v>1763</v>
      </c>
      <c r="D7" s="804"/>
      <c r="E7" s="804" t="s">
        <v>1762</v>
      </c>
      <c r="F7" s="804"/>
      <c r="G7" s="804" t="s">
        <v>86</v>
      </c>
      <c r="H7" s="804"/>
    </row>
    <row r="8" spans="1:8" ht="44.35" customHeight="1" thickBot="1">
      <c r="A8" s="811"/>
      <c r="B8" s="811"/>
      <c r="C8" s="377" t="s">
        <v>1817</v>
      </c>
      <c r="D8" s="377" t="s">
        <v>1852</v>
      </c>
      <c r="E8" s="377" t="s">
        <v>1817</v>
      </c>
      <c r="F8" s="377" t="s">
        <v>1852</v>
      </c>
      <c r="G8" s="377" t="s">
        <v>1817</v>
      </c>
      <c r="H8" s="377" t="s">
        <v>1852</v>
      </c>
    </row>
    <row r="9" spans="1:8" ht="14.3" thickTop="1">
      <c r="A9" s="268"/>
      <c r="B9" s="365" t="s">
        <v>210</v>
      </c>
      <c r="C9" s="365"/>
      <c r="D9" s="365"/>
      <c r="E9" s="365"/>
      <c r="F9" s="365"/>
      <c r="G9" s="365"/>
      <c r="H9" s="364"/>
    </row>
    <row r="10" spans="1:8" ht="13.6">
      <c r="A10" s="270"/>
      <c r="B10" s="363" t="s">
        <v>1761</v>
      </c>
      <c r="C10" s="136"/>
      <c r="D10" s="136"/>
      <c r="E10" s="137"/>
      <c r="F10" s="137"/>
      <c r="G10" s="138"/>
      <c r="H10" s="137"/>
    </row>
    <row r="11" spans="1:8">
      <c r="A11" s="493" t="s">
        <v>2961</v>
      </c>
      <c r="B11" s="517" t="s">
        <v>2962</v>
      </c>
      <c r="C11" s="495">
        <v>2</v>
      </c>
      <c r="D11" s="495">
        <v>2</v>
      </c>
      <c r="E11" s="495">
        <v>234</v>
      </c>
      <c r="F11" s="495">
        <v>234</v>
      </c>
      <c r="G11" s="680">
        <f>C11+E11</f>
        <v>236</v>
      </c>
      <c r="H11" s="686">
        <f>D11+F11</f>
        <v>236</v>
      </c>
    </row>
    <row r="12" spans="1:8">
      <c r="A12" s="493" t="s">
        <v>2971</v>
      </c>
      <c r="B12" s="517" t="s">
        <v>2972</v>
      </c>
      <c r="C12" s="495">
        <v>0</v>
      </c>
      <c r="D12" s="495">
        <v>0</v>
      </c>
      <c r="E12" s="495">
        <v>11</v>
      </c>
      <c r="F12" s="495">
        <v>11</v>
      </c>
      <c r="G12" s="680">
        <f t="shared" ref="G12:G53" si="0">C12+E12</f>
        <v>11</v>
      </c>
      <c r="H12" s="680">
        <f>D12+F12</f>
        <v>11</v>
      </c>
    </row>
    <row r="13" spans="1:8">
      <c r="A13" s="493" t="s">
        <v>2973</v>
      </c>
      <c r="B13" s="517" t="s">
        <v>2974</v>
      </c>
      <c r="C13" s="495">
        <v>108</v>
      </c>
      <c r="D13" s="495">
        <v>108</v>
      </c>
      <c r="E13" s="495">
        <v>177</v>
      </c>
      <c r="F13" s="495">
        <v>177</v>
      </c>
      <c r="G13" s="680">
        <f t="shared" si="0"/>
        <v>285</v>
      </c>
      <c r="H13" s="680">
        <f t="shared" ref="H13:H54" si="1">D13+F13</f>
        <v>285</v>
      </c>
    </row>
    <row r="14" spans="1:8">
      <c r="A14" s="493" t="s">
        <v>3033</v>
      </c>
      <c r="B14" s="517" t="s">
        <v>3034</v>
      </c>
      <c r="C14" s="495">
        <v>1</v>
      </c>
      <c r="D14" s="495">
        <v>1</v>
      </c>
      <c r="E14" s="495">
        <v>0</v>
      </c>
      <c r="F14" s="495">
        <v>0</v>
      </c>
      <c r="G14" s="680">
        <f t="shared" si="0"/>
        <v>1</v>
      </c>
      <c r="H14" s="680">
        <f t="shared" si="1"/>
        <v>1</v>
      </c>
    </row>
    <row r="15" spans="1:8">
      <c r="A15" s="493" t="s">
        <v>3037</v>
      </c>
      <c r="B15" s="517" t="s">
        <v>3038</v>
      </c>
      <c r="C15" s="495">
        <v>219</v>
      </c>
      <c r="D15" s="495">
        <v>219</v>
      </c>
      <c r="E15" s="495">
        <v>25</v>
      </c>
      <c r="F15" s="495">
        <v>25</v>
      </c>
      <c r="G15" s="680">
        <f t="shared" si="0"/>
        <v>244</v>
      </c>
      <c r="H15" s="680">
        <f t="shared" si="1"/>
        <v>244</v>
      </c>
    </row>
    <row r="16" spans="1:8">
      <c r="A16" s="493" t="s">
        <v>3047</v>
      </c>
      <c r="B16" s="517" t="s">
        <v>3048</v>
      </c>
      <c r="C16" s="495">
        <v>24</v>
      </c>
      <c r="D16" s="495">
        <v>24</v>
      </c>
      <c r="E16" s="495">
        <v>170</v>
      </c>
      <c r="F16" s="495">
        <v>170</v>
      </c>
      <c r="G16" s="680">
        <f t="shared" si="0"/>
        <v>194</v>
      </c>
      <c r="H16" s="680">
        <f t="shared" si="1"/>
        <v>194</v>
      </c>
    </row>
    <row r="17" spans="1:8">
      <c r="A17" s="493" t="s">
        <v>3059</v>
      </c>
      <c r="B17" s="517" t="s">
        <v>3060</v>
      </c>
      <c r="C17" s="495">
        <v>10</v>
      </c>
      <c r="D17" s="495">
        <v>10</v>
      </c>
      <c r="E17" s="495">
        <v>0</v>
      </c>
      <c r="F17" s="495">
        <v>0</v>
      </c>
      <c r="G17" s="680">
        <f t="shared" si="0"/>
        <v>10</v>
      </c>
      <c r="H17" s="680">
        <f t="shared" si="1"/>
        <v>10</v>
      </c>
    </row>
    <row r="18" spans="1:8">
      <c r="A18" s="493" t="s">
        <v>3067</v>
      </c>
      <c r="B18" s="517" t="s">
        <v>3068</v>
      </c>
      <c r="C18" s="495">
        <v>0</v>
      </c>
      <c r="D18" s="495">
        <v>0</v>
      </c>
      <c r="E18" s="495">
        <v>1</v>
      </c>
      <c r="F18" s="495">
        <v>1</v>
      </c>
      <c r="G18" s="680">
        <f t="shared" si="0"/>
        <v>1</v>
      </c>
      <c r="H18" s="680">
        <f t="shared" si="1"/>
        <v>1</v>
      </c>
    </row>
    <row r="19" spans="1:8">
      <c r="A19" s="493" t="s">
        <v>3069</v>
      </c>
      <c r="B19" s="517" t="s">
        <v>3070</v>
      </c>
      <c r="C19" s="495">
        <v>0</v>
      </c>
      <c r="D19" s="495">
        <v>0</v>
      </c>
      <c r="E19" s="495">
        <v>9</v>
      </c>
      <c r="F19" s="495">
        <v>9</v>
      </c>
      <c r="G19" s="680">
        <f t="shared" si="0"/>
        <v>9</v>
      </c>
      <c r="H19" s="680">
        <f t="shared" si="1"/>
        <v>9</v>
      </c>
    </row>
    <row r="20" spans="1:8">
      <c r="A20" s="493" t="s">
        <v>3079</v>
      </c>
      <c r="B20" s="517" t="s">
        <v>3080</v>
      </c>
      <c r="C20" s="495">
        <v>172</v>
      </c>
      <c r="D20" s="495">
        <v>172</v>
      </c>
      <c r="E20" s="495">
        <v>286</v>
      </c>
      <c r="F20" s="495">
        <v>286</v>
      </c>
      <c r="G20" s="680">
        <f t="shared" si="0"/>
        <v>458</v>
      </c>
      <c r="H20" s="680">
        <f t="shared" si="1"/>
        <v>458</v>
      </c>
    </row>
    <row r="21" spans="1:8">
      <c r="A21" s="493" t="s">
        <v>3103</v>
      </c>
      <c r="B21" s="517" t="s">
        <v>4582</v>
      </c>
      <c r="C21" s="495">
        <v>0</v>
      </c>
      <c r="D21" s="495">
        <v>0</v>
      </c>
      <c r="E21" s="495">
        <v>1</v>
      </c>
      <c r="F21" s="495">
        <v>1</v>
      </c>
      <c r="G21" s="680">
        <f t="shared" si="0"/>
        <v>1</v>
      </c>
      <c r="H21" s="680">
        <f t="shared" si="1"/>
        <v>1</v>
      </c>
    </row>
    <row r="22" spans="1:8">
      <c r="A22" s="493" t="s">
        <v>3552</v>
      </c>
      <c r="B22" s="517" t="s">
        <v>3553</v>
      </c>
      <c r="C22" s="495">
        <v>0</v>
      </c>
      <c r="D22" s="495">
        <v>0</v>
      </c>
      <c r="E22" s="495">
        <v>1</v>
      </c>
      <c r="F22" s="495">
        <v>1</v>
      </c>
      <c r="G22" s="680">
        <f t="shared" si="0"/>
        <v>1</v>
      </c>
      <c r="H22" s="680">
        <f t="shared" si="1"/>
        <v>1</v>
      </c>
    </row>
    <row r="23" spans="1:8">
      <c r="A23" s="493" t="s">
        <v>3604</v>
      </c>
      <c r="B23" s="517" t="s">
        <v>3605</v>
      </c>
      <c r="C23" s="495">
        <v>4</v>
      </c>
      <c r="D23" s="495">
        <v>4</v>
      </c>
      <c r="E23" s="495">
        <v>8</v>
      </c>
      <c r="F23" s="495">
        <v>8</v>
      </c>
      <c r="G23" s="680">
        <f t="shared" si="0"/>
        <v>12</v>
      </c>
      <c r="H23" s="680">
        <f t="shared" si="1"/>
        <v>12</v>
      </c>
    </row>
    <row r="24" spans="1:8">
      <c r="A24" s="493" t="s">
        <v>3606</v>
      </c>
      <c r="B24" s="517" t="s">
        <v>3607</v>
      </c>
      <c r="C24" s="495">
        <v>11</v>
      </c>
      <c r="D24" s="495">
        <v>11</v>
      </c>
      <c r="E24" s="495">
        <v>22</v>
      </c>
      <c r="F24" s="495">
        <v>22</v>
      </c>
      <c r="G24" s="680">
        <f t="shared" si="0"/>
        <v>33</v>
      </c>
      <c r="H24" s="680">
        <f t="shared" si="1"/>
        <v>33</v>
      </c>
    </row>
    <row r="25" spans="1:8">
      <c r="A25" s="493" t="s">
        <v>2003</v>
      </c>
      <c r="B25" s="517" t="s">
        <v>2004</v>
      </c>
      <c r="C25" s="495">
        <v>210</v>
      </c>
      <c r="D25" s="495">
        <v>210</v>
      </c>
      <c r="E25" s="495">
        <v>0</v>
      </c>
      <c r="F25" s="495">
        <v>0</v>
      </c>
      <c r="G25" s="680">
        <f t="shared" si="0"/>
        <v>210</v>
      </c>
      <c r="H25" s="680">
        <f t="shared" si="1"/>
        <v>210</v>
      </c>
    </row>
    <row r="26" spans="1:8">
      <c r="A26" s="493" t="s">
        <v>4113</v>
      </c>
      <c r="B26" s="517" t="s">
        <v>4114</v>
      </c>
      <c r="C26" s="495">
        <v>0</v>
      </c>
      <c r="D26" s="495">
        <v>0</v>
      </c>
      <c r="E26" s="495">
        <v>5</v>
      </c>
      <c r="F26" s="495">
        <v>5</v>
      </c>
      <c r="G26" s="680">
        <f t="shared" si="0"/>
        <v>5</v>
      </c>
      <c r="H26" s="680">
        <f t="shared" si="1"/>
        <v>5</v>
      </c>
    </row>
    <row r="27" spans="1:8">
      <c r="A27" s="493" t="s">
        <v>4201</v>
      </c>
      <c r="B27" s="517" t="s">
        <v>4202</v>
      </c>
      <c r="C27" s="495">
        <v>0</v>
      </c>
      <c r="D27" s="495">
        <v>0</v>
      </c>
      <c r="E27" s="495">
        <v>153</v>
      </c>
      <c r="F27" s="495">
        <v>153</v>
      </c>
      <c r="G27" s="680">
        <f t="shared" si="0"/>
        <v>153</v>
      </c>
      <c r="H27" s="680">
        <f t="shared" si="1"/>
        <v>153</v>
      </c>
    </row>
    <row r="28" spans="1:8">
      <c r="A28" s="493" t="s">
        <v>4217</v>
      </c>
      <c r="B28" s="517" t="s">
        <v>4218</v>
      </c>
      <c r="C28" s="495">
        <v>0</v>
      </c>
      <c r="D28" s="495">
        <v>0</v>
      </c>
      <c r="E28" s="495">
        <v>218</v>
      </c>
      <c r="F28" s="495">
        <v>218</v>
      </c>
      <c r="G28" s="680">
        <f t="shared" si="0"/>
        <v>218</v>
      </c>
      <c r="H28" s="680">
        <f t="shared" si="1"/>
        <v>218</v>
      </c>
    </row>
    <row r="29" spans="1:8">
      <c r="A29" s="493" t="s">
        <v>4243</v>
      </c>
      <c r="B29" s="517" t="s">
        <v>4244</v>
      </c>
      <c r="C29" s="495">
        <v>1</v>
      </c>
      <c r="D29" s="495">
        <v>1</v>
      </c>
      <c r="E29" s="495">
        <v>234</v>
      </c>
      <c r="F29" s="495">
        <v>234</v>
      </c>
      <c r="G29" s="680">
        <f t="shared" si="0"/>
        <v>235</v>
      </c>
      <c r="H29" s="680">
        <f t="shared" si="1"/>
        <v>235</v>
      </c>
    </row>
    <row r="30" spans="1:8">
      <c r="A30" s="493" t="s">
        <v>4257</v>
      </c>
      <c r="B30" s="517" t="s">
        <v>4258</v>
      </c>
      <c r="C30" s="495">
        <v>3</v>
      </c>
      <c r="D30" s="495">
        <v>3</v>
      </c>
      <c r="E30" s="495">
        <v>236</v>
      </c>
      <c r="F30" s="495">
        <v>236</v>
      </c>
      <c r="G30" s="680">
        <f t="shared" si="0"/>
        <v>239</v>
      </c>
      <c r="H30" s="680">
        <f t="shared" si="1"/>
        <v>239</v>
      </c>
    </row>
    <row r="31" spans="1:8">
      <c r="A31" s="493" t="s">
        <v>4259</v>
      </c>
      <c r="B31" s="517" t="s">
        <v>4260</v>
      </c>
      <c r="C31" s="495">
        <v>0</v>
      </c>
      <c r="D31" s="495">
        <v>0</v>
      </c>
      <c r="E31" s="495">
        <v>3</v>
      </c>
      <c r="F31" s="495">
        <v>3</v>
      </c>
      <c r="G31" s="680">
        <f t="shared" si="0"/>
        <v>3</v>
      </c>
      <c r="H31" s="680">
        <f t="shared" si="1"/>
        <v>3</v>
      </c>
    </row>
    <row r="32" spans="1:8">
      <c r="A32" s="493" t="s">
        <v>4323</v>
      </c>
      <c r="B32" s="517" t="s">
        <v>4588</v>
      </c>
      <c r="C32" s="495">
        <v>0</v>
      </c>
      <c r="D32" s="495">
        <v>0</v>
      </c>
      <c r="E32" s="495">
        <v>3</v>
      </c>
      <c r="F32" s="495">
        <v>3</v>
      </c>
      <c r="G32" s="680">
        <f t="shared" si="0"/>
        <v>3</v>
      </c>
      <c r="H32" s="680">
        <f t="shared" si="1"/>
        <v>3</v>
      </c>
    </row>
    <row r="33" spans="1:8">
      <c r="A33" s="493" t="s">
        <v>4339</v>
      </c>
      <c r="B33" s="517" t="s">
        <v>4340</v>
      </c>
      <c r="C33" s="495">
        <v>0</v>
      </c>
      <c r="D33" s="495">
        <v>0</v>
      </c>
      <c r="E33" s="495">
        <v>1</v>
      </c>
      <c r="F33" s="495">
        <v>1</v>
      </c>
      <c r="G33" s="680">
        <f t="shared" si="0"/>
        <v>1</v>
      </c>
      <c r="H33" s="680">
        <f t="shared" si="1"/>
        <v>1</v>
      </c>
    </row>
    <row r="34" spans="1:8">
      <c r="A34" s="493" t="s">
        <v>4592</v>
      </c>
      <c r="B34" s="517" t="s">
        <v>4593</v>
      </c>
      <c r="C34" s="495">
        <v>0</v>
      </c>
      <c r="D34" s="495">
        <v>0</v>
      </c>
      <c r="E34" s="495">
        <v>4</v>
      </c>
      <c r="F34" s="495">
        <v>4</v>
      </c>
      <c r="G34" s="680">
        <f t="shared" si="0"/>
        <v>4</v>
      </c>
      <c r="H34" s="680">
        <f t="shared" si="1"/>
        <v>4</v>
      </c>
    </row>
    <row r="35" spans="1:8">
      <c r="A35" s="493" t="s">
        <v>4341</v>
      </c>
      <c r="B35" s="517" t="s">
        <v>4342</v>
      </c>
      <c r="C35" s="495">
        <v>11</v>
      </c>
      <c r="D35" s="495">
        <v>11</v>
      </c>
      <c r="E35" s="495">
        <v>193</v>
      </c>
      <c r="F35" s="495">
        <v>193</v>
      </c>
      <c r="G35" s="680">
        <f t="shared" si="0"/>
        <v>204</v>
      </c>
      <c r="H35" s="680">
        <f t="shared" si="1"/>
        <v>204</v>
      </c>
    </row>
    <row r="36" spans="1:8">
      <c r="A36" s="493" t="s">
        <v>4343</v>
      </c>
      <c r="B36" s="517" t="s">
        <v>4344</v>
      </c>
      <c r="C36" s="495">
        <v>0</v>
      </c>
      <c r="D36" s="495">
        <v>0</v>
      </c>
      <c r="E36" s="495">
        <v>16</v>
      </c>
      <c r="F36" s="495">
        <v>16</v>
      </c>
      <c r="G36" s="680">
        <f t="shared" si="0"/>
        <v>16</v>
      </c>
      <c r="H36" s="680">
        <f t="shared" si="1"/>
        <v>16</v>
      </c>
    </row>
    <row r="37" spans="1:8">
      <c r="A37" s="493" t="s">
        <v>4349</v>
      </c>
      <c r="B37" s="517" t="s">
        <v>4350</v>
      </c>
      <c r="C37" s="495">
        <v>20</v>
      </c>
      <c r="D37" s="495">
        <v>20</v>
      </c>
      <c r="E37" s="495">
        <v>341</v>
      </c>
      <c r="F37" s="495">
        <v>341</v>
      </c>
      <c r="G37" s="680">
        <f t="shared" si="0"/>
        <v>361</v>
      </c>
      <c r="H37" s="680">
        <f t="shared" si="1"/>
        <v>361</v>
      </c>
    </row>
    <row r="38" spans="1:8">
      <c r="A38" s="493" t="s">
        <v>4355</v>
      </c>
      <c r="B38" s="517" t="s">
        <v>4356</v>
      </c>
      <c r="C38" s="495">
        <v>19</v>
      </c>
      <c r="D38" s="495">
        <v>19</v>
      </c>
      <c r="E38" s="495">
        <v>428</v>
      </c>
      <c r="F38" s="495">
        <v>428</v>
      </c>
      <c r="G38" s="680">
        <f t="shared" si="0"/>
        <v>447</v>
      </c>
      <c r="H38" s="680">
        <f t="shared" si="1"/>
        <v>447</v>
      </c>
    </row>
    <row r="39" spans="1:8">
      <c r="A39" s="493" t="s">
        <v>4357</v>
      </c>
      <c r="B39" s="517" t="s">
        <v>4358</v>
      </c>
      <c r="C39" s="495">
        <v>39</v>
      </c>
      <c r="D39" s="495">
        <v>39</v>
      </c>
      <c r="E39" s="495">
        <v>758</v>
      </c>
      <c r="F39" s="495">
        <v>758</v>
      </c>
      <c r="G39" s="680">
        <f t="shared" si="0"/>
        <v>797</v>
      </c>
      <c r="H39" s="680">
        <f t="shared" si="1"/>
        <v>797</v>
      </c>
    </row>
    <row r="40" spans="1:8">
      <c r="A40" s="493" t="s">
        <v>4361</v>
      </c>
      <c r="B40" s="517" t="s">
        <v>4362</v>
      </c>
      <c r="C40" s="495">
        <v>0</v>
      </c>
      <c r="D40" s="495">
        <v>0</v>
      </c>
      <c r="E40" s="495">
        <v>4</v>
      </c>
      <c r="F40" s="495">
        <v>4</v>
      </c>
      <c r="G40" s="680">
        <f t="shared" si="0"/>
        <v>4</v>
      </c>
      <c r="H40" s="680">
        <f t="shared" si="1"/>
        <v>4</v>
      </c>
    </row>
    <row r="41" spans="1:8">
      <c r="A41" s="493" t="s">
        <v>4363</v>
      </c>
      <c r="B41" s="517" t="s">
        <v>4364</v>
      </c>
      <c r="C41" s="495">
        <v>0</v>
      </c>
      <c r="D41" s="495">
        <v>0</v>
      </c>
      <c r="E41" s="495">
        <v>2</v>
      </c>
      <c r="F41" s="495">
        <v>2</v>
      </c>
      <c r="G41" s="680">
        <f t="shared" si="0"/>
        <v>2</v>
      </c>
      <c r="H41" s="680">
        <f t="shared" si="1"/>
        <v>2</v>
      </c>
    </row>
    <row r="42" spans="1:8">
      <c r="A42" s="493" t="s">
        <v>4365</v>
      </c>
      <c r="B42" s="517" t="s">
        <v>4366</v>
      </c>
      <c r="C42" s="495">
        <v>105</v>
      </c>
      <c r="D42" s="495">
        <v>105</v>
      </c>
      <c r="E42" s="495">
        <v>3517</v>
      </c>
      <c r="F42" s="495">
        <v>3517</v>
      </c>
      <c r="G42" s="680">
        <f t="shared" si="0"/>
        <v>3622</v>
      </c>
      <c r="H42" s="680">
        <f t="shared" si="1"/>
        <v>3622</v>
      </c>
    </row>
    <row r="43" spans="1:8">
      <c r="A43" s="493" t="s">
        <v>4589</v>
      </c>
      <c r="B43" s="517" t="s">
        <v>4590</v>
      </c>
      <c r="C43" s="495">
        <v>0</v>
      </c>
      <c r="D43" s="495">
        <v>0</v>
      </c>
      <c r="E43" s="495">
        <v>90</v>
      </c>
      <c r="F43" s="495">
        <v>90</v>
      </c>
      <c r="G43" s="680">
        <f t="shared" si="0"/>
        <v>90</v>
      </c>
      <c r="H43" s="680">
        <f t="shared" si="1"/>
        <v>90</v>
      </c>
    </row>
    <row r="44" spans="1:8">
      <c r="A44" s="493" t="s">
        <v>4371</v>
      </c>
      <c r="B44" s="517" t="s">
        <v>4372</v>
      </c>
      <c r="C44" s="495">
        <v>0</v>
      </c>
      <c r="D44" s="495">
        <v>0</v>
      </c>
      <c r="E44" s="495">
        <v>1</v>
      </c>
      <c r="F44" s="495">
        <v>1</v>
      </c>
      <c r="G44" s="680">
        <f t="shared" si="0"/>
        <v>1</v>
      </c>
      <c r="H44" s="680">
        <f t="shared" si="1"/>
        <v>1</v>
      </c>
    </row>
    <row r="45" spans="1:8">
      <c r="A45" s="493" t="s">
        <v>4373</v>
      </c>
      <c r="B45" s="517" t="s">
        <v>4374</v>
      </c>
      <c r="C45" s="495">
        <v>0</v>
      </c>
      <c r="D45" s="495">
        <v>0</v>
      </c>
      <c r="E45" s="495">
        <v>270</v>
      </c>
      <c r="F45" s="495">
        <v>270</v>
      </c>
      <c r="G45" s="680">
        <f t="shared" si="0"/>
        <v>270</v>
      </c>
      <c r="H45" s="680">
        <f t="shared" si="1"/>
        <v>270</v>
      </c>
    </row>
    <row r="46" spans="1:8">
      <c r="A46" s="493" t="s">
        <v>4375</v>
      </c>
      <c r="B46" s="517" t="s">
        <v>4376</v>
      </c>
      <c r="C46" s="495">
        <v>0</v>
      </c>
      <c r="D46" s="495">
        <v>0</v>
      </c>
      <c r="E46" s="495">
        <v>8</v>
      </c>
      <c r="F46" s="495">
        <v>8</v>
      </c>
      <c r="G46" s="680">
        <f t="shared" si="0"/>
        <v>8</v>
      </c>
      <c r="H46" s="680">
        <f t="shared" si="1"/>
        <v>8</v>
      </c>
    </row>
    <row r="47" spans="1:8">
      <c r="A47" s="493" t="s">
        <v>4381</v>
      </c>
      <c r="B47" s="517" t="s">
        <v>4382</v>
      </c>
      <c r="C47" s="495">
        <v>0</v>
      </c>
      <c r="D47" s="495">
        <v>0</v>
      </c>
      <c r="E47" s="495">
        <v>13</v>
      </c>
      <c r="F47" s="495">
        <v>13</v>
      </c>
      <c r="G47" s="680">
        <f t="shared" si="0"/>
        <v>13</v>
      </c>
      <c r="H47" s="680">
        <f t="shared" si="1"/>
        <v>13</v>
      </c>
    </row>
    <row r="48" spans="1:8">
      <c r="A48" s="493" t="s">
        <v>4383</v>
      </c>
      <c r="B48" s="517" t="s">
        <v>4384</v>
      </c>
      <c r="C48" s="495">
        <v>1</v>
      </c>
      <c r="D48" s="495">
        <v>1</v>
      </c>
      <c r="E48" s="495">
        <v>3048</v>
      </c>
      <c r="F48" s="495">
        <v>3048</v>
      </c>
      <c r="G48" s="680">
        <f t="shared" si="0"/>
        <v>3049</v>
      </c>
      <c r="H48" s="680">
        <f t="shared" si="1"/>
        <v>3049</v>
      </c>
    </row>
    <row r="49" spans="1:8">
      <c r="A49" s="493" t="s">
        <v>4385</v>
      </c>
      <c r="B49" s="517" t="s">
        <v>4386</v>
      </c>
      <c r="C49" s="495">
        <v>0</v>
      </c>
      <c r="D49" s="495">
        <v>0</v>
      </c>
      <c r="E49" s="495">
        <v>10</v>
      </c>
      <c r="F49" s="495">
        <v>10</v>
      </c>
      <c r="G49" s="680">
        <f t="shared" si="0"/>
        <v>10</v>
      </c>
      <c r="H49" s="680">
        <f t="shared" si="1"/>
        <v>10</v>
      </c>
    </row>
    <row r="50" spans="1:8">
      <c r="A50" s="493" t="s">
        <v>4389</v>
      </c>
      <c r="B50" s="517" t="s">
        <v>4390</v>
      </c>
      <c r="C50" s="495">
        <v>0</v>
      </c>
      <c r="D50" s="495">
        <v>0</v>
      </c>
      <c r="E50" s="495">
        <v>602</v>
      </c>
      <c r="F50" s="495">
        <v>602</v>
      </c>
      <c r="G50" s="680">
        <f t="shared" si="0"/>
        <v>602</v>
      </c>
      <c r="H50" s="680">
        <f t="shared" si="1"/>
        <v>602</v>
      </c>
    </row>
    <row r="51" spans="1:8">
      <c r="A51" s="493" t="s">
        <v>4393</v>
      </c>
      <c r="B51" s="517" t="s">
        <v>4394</v>
      </c>
      <c r="C51" s="495">
        <v>7</v>
      </c>
      <c r="D51" s="495">
        <v>7</v>
      </c>
      <c r="E51" s="495">
        <v>5889</v>
      </c>
      <c r="F51" s="495">
        <v>5889</v>
      </c>
      <c r="G51" s="680">
        <f t="shared" si="0"/>
        <v>5896</v>
      </c>
      <c r="H51" s="680">
        <f t="shared" si="1"/>
        <v>5896</v>
      </c>
    </row>
    <row r="52" spans="1:8">
      <c r="A52" s="493" t="s">
        <v>2120</v>
      </c>
      <c r="B52" s="517" t="s">
        <v>2121</v>
      </c>
      <c r="C52" s="495">
        <v>0</v>
      </c>
      <c r="D52" s="495">
        <v>0</v>
      </c>
      <c r="E52" s="495">
        <v>1</v>
      </c>
      <c r="F52" s="495">
        <v>1</v>
      </c>
      <c r="G52" s="680">
        <f t="shared" si="0"/>
        <v>1</v>
      </c>
      <c r="H52" s="680">
        <f t="shared" si="1"/>
        <v>1</v>
      </c>
    </row>
    <row r="53" spans="1:8">
      <c r="A53" s="683" t="s">
        <v>2420</v>
      </c>
      <c r="B53" s="688" t="s">
        <v>2421</v>
      </c>
      <c r="C53" s="685">
        <v>4</v>
      </c>
      <c r="D53" s="685">
        <v>4</v>
      </c>
      <c r="E53" s="685">
        <v>0</v>
      </c>
      <c r="F53" s="685">
        <v>0</v>
      </c>
      <c r="G53" s="680">
        <f t="shared" si="0"/>
        <v>4</v>
      </c>
      <c r="H53" s="680">
        <f t="shared" si="1"/>
        <v>4</v>
      </c>
    </row>
    <row r="54" spans="1:8">
      <c r="A54" s="683" t="s">
        <v>4846</v>
      </c>
      <c r="B54" s="688" t="s">
        <v>4847</v>
      </c>
      <c r="C54" s="685"/>
      <c r="D54" s="685"/>
      <c r="E54" s="685"/>
      <c r="F54" s="685">
        <v>300</v>
      </c>
      <c r="G54" s="680"/>
      <c r="H54" s="680">
        <f t="shared" si="1"/>
        <v>300</v>
      </c>
    </row>
    <row r="55" spans="1:8" ht="13.6">
      <c r="A55" s="681"/>
      <c r="B55" s="681" t="s">
        <v>4594</v>
      </c>
      <c r="C55" s="682">
        <f>SUM(C11:C53)</f>
        <v>971</v>
      </c>
      <c r="D55" s="682">
        <f t="shared" ref="D55:G55" si="2">SUM(D11:D53)</f>
        <v>971</v>
      </c>
      <c r="E55" s="682">
        <f t="shared" si="2"/>
        <v>16993</v>
      </c>
      <c r="F55" s="682">
        <f>SUM(F11:F54)</f>
        <v>17293</v>
      </c>
      <c r="G55" s="682">
        <f t="shared" si="2"/>
        <v>17964</v>
      </c>
      <c r="H55" s="682">
        <f>SUM(H11:H54)</f>
        <v>18264</v>
      </c>
    </row>
    <row r="56" spans="1:8">
      <c r="C56" s="687"/>
      <c r="E56" s="687"/>
    </row>
    <row r="57" spans="1:8">
      <c r="C57" s="686"/>
      <c r="D57" s="686"/>
      <c r="E57" s="686"/>
    </row>
  </sheetData>
  <sortState ref="A16:E101">
    <sortCondition ref="A16:A101"/>
  </sortState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opLeftCell="A64" workbookViewId="0">
      <selection activeCell="L15" sqref="L15"/>
    </sheetView>
  </sheetViews>
  <sheetFormatPr defaultRowHeight="12.9"/>
  <cols>
    <col min="2" max="2" width="53.375" customWidth="1"/>
  </cols>
  <sheetData>
    <row r="1" spans="1:8" ht="13.6">
      <c r="A1" s="386"/>
      <c r="B1" s="387" t="s">
        <v>167</v>
      </c>
      <c r="C1" s="380" t="str">
        <f>Kadar.ode.!C1</f>
        <v>ОПШТА БОЛНИЦА СЕНТА</v>
      </c>
      <c r="D1" s="382"/>
      <c r="E1" s="382"/>
      <c r="F1" s="382"/>
      <c r="G1" s="384"/>
      <c r="H1" s="101"/>
    </row>
    <row r="2" spans="1:8" ht="13.6">
      <c r="A2" s="386"/>
      <c r="B2" s="387" t="s">
        <v>168</v>
      </c>
      <c r="C2" s="380" t="str">
        <f>Kadar.ode.!C2</f>
        <v>08923507</v>
      </c>
      <c r="D2" s="382"/>
      <c r="E2" s="382"/>
      <c r="F2" s="382"/>
      <c r="G2" s="384"/>
      <c r="H2" s="101"/>
    </row>
    <row r="3" spans="1:8" ht="13.6">
      <c r="A3" s="386"/>
      <c r="B3" s="387"/>
      <c r="C3" s="380"/>
      <c r="D3" s="382"/>
      <c r="E3" s="382"/>
      <c r="F3" s="382"/>
      <c r="G3" s="384"/>
      <c r="H3" s="101"/>
    </row>
    <row r="4" spans="1:8" ht="14.3">
      <c r="A4" s="386"/>
      <c r="B4" s="387" t="s">
        <v>1805</v>
      </c>
      <c r="C4" s="381" t="s">
        <v>1764</v>
      </c>
      <c r="D4" s="383"/>
      <c r="E4" s="383"/>
      <c r="F4" s="383"/>
      <c r="G4" s="385"/>
      <c r="H4" s="101"/>
    </row>
    <row r="5" spans="1:8" ht="14.3">
      <c r="A5" s="386"/>
      <c r="B5" s="387" t="s">
        <v>209</v>
      </c>
      <c r="C5" s="381" t="s">
        <v>1930</v>
      </c>
      <c r="D5" s="383"/>
      <c r="E5" s="383"/>
      <c r="F5" s="383"/>
      <c r="G5" s="385"/>
      <c r="H5" s="101"/>
    </row>
    <row r="6" spans="1:8" ht="15.65">
      <c r="A6" s="174"/>
      <c r="B6" s="174"/>
      <c r="C6" s="174"/>
      <c r="D6" s="174"/>
      <c r="E6" s="174"/>
      <c r="F6" s="174"/>
      <c r="G6" s="376"/>
      <c r="H6" s="376"/>
    </row>
    <row r="7" spans="1:8">
      <c r="A7" s="810" t="s">
        <v>118</v>
      </c>
      <c r="B7" s="810" t="s">
        <v>211</v>
      </c>
      <c r="C7" s="804" t="s">
        <v>1763</v>
      </c>
      <c r="D7" s="804"/>
      <c r="E7" s="804" t="s">
        <v>1762</v>
      </c>
      <c r="F7" s="804"/>
      <c r="G7" s="804" t="s">
        <v>86</v>
      </c>
      <c r="H7" s="804"/>
    </row>
    <row r="8" spans="1:8" ht="22.45" thickBot="1">
      <c r="A8" s="811"/>
      <c r="B8" s="811"/>
      <c r="C8" s="377" t="s">
        <v>1817</v>
      </c>
      <c r="D8" s="377" t="s">
        <v>1852</v>
      </c>
      <c r="E8" s="377" t="s">
        <v>1817</v>
      </c>
      <c r="F8" s="377" t="s">
        <v>1852</v>
      </c>
      <c r="G8" s="377" t="s">
        <v>1817</v>
      </c>
      <c r="H8" s="377" t="s">
        <v>1852</v>
      </c>
    </row>
    <row r="9" spans="1:8" ht="14.3" thickTop="1">
      <c r="A9" s="268"/>
      <c r="B9" s="365" t="s">
        <v>210</v>
      </c>
      <c r="C9" s="365"/>
      <c r="D9" s="365"/>
      <c r="E9" s="365"/>
      <c r="F9" s="365"/>
      <c r="G9" s="365"/>
      <c r="H9" s="364"/>
    </row>
    <row r="10" spans="1:8" ht="13.6">
      <c r="A10" s="270"/>
      <c r="B10" s="363" t="s">
        <v>1761</v>
      </c>
      <c r="C10" s="136"/>
      <c r="D10" s="136"/>
      <c r="E10" s="137"/>
      <c r="F10" s="137"/>
      <c r="G10" s="138"/>
      <c r="H10" s="137"/>
    </row>
    <row r="11" spans="1:8">
      <c r="A11" s="689" t="s">
        <v>2913</v>
      </c>
      <c r="B11" s="690" t="s">
        <v>2914</v>
      </c>
      <c r="C11" s="691">
        <v>110</v>
      </c>
      <c r="D11" s="691">
        <v>502</v>
      </c>
      <c r="E11" s="691">
        <v>0</v>
      </c>
      <c r="F11" s="691">
        <v>6</v>
      </c>
      <c r="G11" s="692">
        <f>C11+E11</f>
        <v>110</v>
      </c>
      <c r="H11" s="692">
        <f>D11+F11</f>
        <v>508</v>
      </c>
    </row>
    <row r="12" spans="1:8">
      <c r="A12" s="689" t="s">
        <v>2915</v>
      </c>
      <c r="B12" s="690" t="s">
        <v>2916</v>
      </c>
      <c r="C12" s="691">
        <v>3</v>
      </c>
      <c r="D12" s="691">
        <v>400</v>
      </c>
      <c r="E12" s="691">
        <v>0</v>
      </c>
      <c r="F12" s="691">
        <v>0</v>
      </c>
      <c r="G12" s="692">
        <f t="shared" ref="G12:G66" si="0">C12+E12</f>
        <v>3</v>
      </c>
      <c r="H12" s="692">
        <f t="shared" ref="H12:H66" si="1">D12+F12</f>
        <v>400</v>
      </c>
    </row>
    <row r="13" spans="1:8">
      <c r="A13" s="689" t="s">
        <v>2925</v>
      </c>
      <c r="B13" s="690" t="s">
        <v>2926</v>
      </c>
      <c r="C13" s="691">
        <v>263</v>
      </c>
      <c r="D13" s="691"/>
      <c r="E13" s="691">
        <v>2</v>
      </c>
      <c r="F13" s="691"/>
      <c r="G13" s="692">
        <f t="shared" si="0"/>
        <v>265</v>
      </c>
      <c r="H13" s="692">
        <f t="shared" si="1"/>
        <v>0</v>
      </c>
    </row>
    <row r="14" spans="1:8">
      <c r="A14" s="689" t="s">
        <v>2937</v>
      </c>
      <c r="B14" s="690" t="s">
        <v>2938</v>
      </c>
      <c r="C14" s="691">
        <v>263</v>
      </c>
      <c r="D14" s="691"/>
      <c r="E14" s="691">
        <v>2</v>
      </c>
      <c r="F14" s="691"/>
      <c r="G14" s="692">
        <f t="shared" si="0"/>
        <v>265</v>
      </c>
      <c r="H14" s="692">
        <f t="shared" si="1"/>
        <v>0</v>
      </c>
    </row>
    <row r="15" spans="1:8">
      <c r="A15" s="689" t="s">
        <v>2954</v>
      </c>
      <c r="B15" s="690" t="s">
        <v>2955</v>
      </c>
      <c r="C15" s="691">
        <v>263</v>
      </c>
      <c r="D15" s="691"/>
      <c r="E15" s="691">
        <v>2</v>
      </c>
      <c r="F15" s="691"/>
      <c r="G15" s="692">
        <f t="shared" si="0"/>
        <v>265</v>
      </c>
      <c r="H15" s="692">
        <f t="shared" si="1"/>
        <v>0</v>
      </c>
    </row>
    <row r="16" spans="1:8">
      <c r="A16" s="693" t="s">
        <v>2973</v>
      </c>
      <c r="B16" s="694" t="s">
        <v>2974</v>
      </c>
      <c r="C16" s="695">
        <v>2</v>
      </c>
      <c r="D16" s="695">
        <v>2</v>
      </c>
      <c r="E16" s="695">
        <v>141</v>
      </c>
      <c r="F16" s="695">
        <v>141</v>
      </c>
      <c r="G16" s="696">
        <f t="shared" si="0"/>
        <v>143</v>
      </c>
      <c r="H16" s="696">
        <f t="shared" si="1"/>
        <v>143</v>
      </c>
    </row>
    <row r="17" spans="1:8">
      <c r="A17" s="493" t="s">
        <v>3047</v>
      </c>
      <c r="B17" s="494" t="s">
        <v>3048</v>
      </c>
      <c r="C17" s="495">
        <v>12</v>
      </c>
      <c r="D17" s="495">
        <v>12</v>
      </c>
      <c r="E17" s="495">
        <v>230</v>
      </c>
      <c r="F17" s="495">
        <v>230</v>
      </c>
      <c r="G17" s="680">
        <f t="shared" si="0"/>
        <v>242</v>
      </c>
      <c r="H17" s="680">
        <f t="shared" si="1"/>
        <v>242</v>
      </c>
    </row>
    <row r="18" spans="1:8">
      <c r="A18" s="493" t="s">
        <v>3069</v>
      </c>
      <c r="B18" s="494" t="s">
        <v>3070</v>
      </c>
      <c r="C18" s="495">
        <v>0</v>
      </c>
      <c r="D18" s="495">
        <v>0</v>
      </c>
      <c r="E18" s="495">
        <v>3</v>
      </c>
      <c r="F18" s="495">
        <v>3</v>
      </c>
      <c r="G18" s="680">
        <f t="shared" si="0"/>
        <v>3</v>
      </c>
      <c r="H18" s="680">
        <f t="shared" si="1"/>
        <v>3</v>
      </c>
    </row>
    <row r="19" spans="1:8">
      <c r="A19" s="493" t="s">
        <v>3077</v>
      </c>
      <c r="B19" s="494" t="s">
        <v>3078</v>
      </c>
      <c r="C19" s="495">
        <v>0</v>
      </c>
      <c r="D19" s="495">
        <v>0</v>
      </c>
      <c r="E19" s="495">
        <v>1</v>
      </c>
      <c r="F19" s="495">
        <v>1</v>
      </c>
      <c r="G19" s="680">
        <f t="shared" si="0"/>
        <v>1</v>
      </c>
      <c r="H19" s="680">
        <f t="shared" si="1"/>
        <v>1</v>
      </c>
    </row>
    <row r="20" spans="1:8">
      <c r="A20" s="493" t="s">
        <v>3079</v>
      </c>
      <c r="B20" s="494" t="s">
        <v>3080</v>
      </c>
      <c r="C20" s="495">
        <v>12</v>
      </c>
      <c r="D20" s="495">
        <v>12</v>
      </c>
      <c r="E20" s="495">
        <v>253</v>
      </c>
      <c r="F20" s="495">
        <v>253</v>
      </c>
      <c r="G20" s="680">
        <f t="shared" si="0"/>
        <v>265</v>
      </c>
      <c r="H20" s="680">
        <f t="shared" si="1"/>
        <v>265</v>
      </c>
    </row>
    <row r="21" spans="1:8">
      <c r="A21" s="493" t="s">
        <v>3103</v>
      </c>
      <c r="B21" s="494" t="s">
        <v>4582</v>
      </c>
      <c r="C21" s="495">
        <v>0</v>
      </c>
      <c r="D21" s="495">
        <v>0</v>
      </c>
      <c r="E21" s="495">
        <v>5</v>
      </c>
      <c r="F21" s="495">
        <v>5</v>
      </c>
      <c r="G21" s="680">
        <f t="shared" si="0"/>
        <v>5</v>
      </c>
      <c r="H21" s="680">
        <f t="shared" si="1"/>
        <v>5</v>
      </c>
    </row>
    <row r="22" spans="1:8">
      <c r="A22" s="493" t="s">
        <v>3105</v>
      </c>
      <c r="B22" s="494" t="s">
        <v>3107</v>
      </c>
      <c r="C22" s="495">
        <v>0</v>
      </c>
      <c r="D22" s="495">
        <v>0</v>
      </c>
      <c r="E22" s="495">
        <v>2</v>
      </c>
      <c r="F22" s="495">
        <v>2</v>
      </c>
      <c r="G22" s="680">
        <f t="shared" si="0"/>
        <v>2</v>
      </c>
      <c r="H22" s="680">
        <f t="shared" si="1"/>
        <v>2</v>
      </c>
    </row>
    <row r="23" spans="1:8">
      <c r="A23" s="493" t="s">
        <v>3114</v>
      </c>
      <c r="B23" s="494" t="s">
        <v>3115</v>
      </c>
      <c r="C23" s="495">
        <v>0</v>
      </c>
      <c r="D23" s="495">
        <v>0</v>
      </c>
      <c r="E23" s="495">
        <v>1</v>
      </c>
      <c r="F23" s="495">
        <v>1</v>
      </c>
      <c r="G23" s="680">
        <f t="shared" si="0"/>
        <v>1</v>
      </c>
      <c r="H23" s="680">
        <f t="shared" si="1"/>
        <v>1</v>
      </c>
    </row>
    <row r="24" spans="1:8">
      <c r="A24" s="493" t="s">
        <v>3552</v>
      </c>
      <c r="B24" s="494" t="s">
        <v>3553</v>
      </c>
      <c r="C24" s="495">
        <v>0</v>
      </c>
      <c r="D24" s="495">
        <v>0</v>
      </c>
      <c r="E24" s="495">
        <v>42</v>
      </c>
      <c r="F24" s="495">
        <v>42</v>
      </c>
      <c r="G24" s="680">
        <f t="shared" si="0"/>
        <v>42</v>
      </c>
      <c r="H24" s="680">
        <f t="shared" si="1"/>
        <v>42</v>
      </c>
    </row>
    <row r="25" spans="1:8">
      <c r="A25" s="493" t="s">
        <v>3552</v>
      </c>
      <c r="B25" s="494" t="s">
        <v>4595</v>
      </c>
      <c r="C25" s="495">
        <v>6</v>
      </c>
      <c r="D25" s="495">
        <v>6</v>
      </c>
      <c r="E25" s="495">
        <v>62</v>
      </c>
      <c r="F25" s="495">
        <v>62</v>
      </c>
      <c r="G25" s="680">
        <f t="shared" si="0"/>
        <v>68</v>
      </c>
      <c r="H25" s="680">
        <f t="shared" si="1"/>
        <v>68</v>
      </c>
    </row>
    <row r="26" spans="1:8">
      <c r="A26" s="493" t="s">
        <v>4066</v>
      </c>
      <c r="B26" s="494" t="s">
        <v>4067</v>
      </c>
      <c r="C26" s="495">
        <v>6</v>
      </c>
      <c r="D26" s="495">
        <v>6</v>
      </c>
      <c r="E26" s="495">
        <v>0</v>
      </c>
      <c r="F26" s="495">
        <v>0</v>
      </c>
      <c r="G26" s="680">
        <f t="shared" si="0"/>
        <v>6</v>
      </c>
      <c r="H26" s="680">
        <f t="shared" si="1"/>
        <v>6</v>
      </c>
    </row>
    <row r="27" spans="1:8">
      <c r="A27" s="493" t="s">
        <v>4596</v>
      </c>
      <c r="B27" s="494" t="s">
        <v>4597</v>
      </c>
      <c r="C27" s="495">
        <v>6</v>
      </c>
      <c r="D27" s="495">
        <v>6</v>
      </c>
      <c r="E27" s="495">
        <v>1</v>
      </c>
      <c r="F27" s="495">
        <v>1</v>
      </c>
      <c r="G27" s="680">
        <f t="shared" si="0"/>
        <v>7</v>
      </c>
      <c r="H27" s="680">
        <f t="shared" si="1"/>
        <v>7</v>
      </c>
    </row>
    <row r="28" spans="1:8">
      <c r="A28" s="493" t="s">
        <v>4068</v>
      </c>
      <c r="B28" s="494" t="s">
        <v>4069</v>
      </c>
      <c r="C28" s="495">
        <v>6</v>
      </c>
      <c r="D28" s="495">
        <v>6</v>
      </c>
      <c r="E28" s="495">
        <v>0</v>
      </c>
      <c r="F28" s="495">
        <v>0</v>
      </c>
      <c r="G28" s="680">
        <f t="shared" si="0"/>
        <v>6</v>
      </c>
      <c r="H28" s="680">
        <f t="shared" si="1"/>
        <v>6</v>
      </c>
    </row>
    <row r="29" spans="1:8">
      <c r="A29" s="493" t="s">
        <v>4090</v>
      </c>
      <c r="B29" s="494" t="s">
        <v>4583</v>
      </c>
      <c r="C29" s="495">
        <v>0</v>
      </c>
      <c r="D29" s="495">
        <v>0</v>
      </c>
      <c r="E29" s="495">
        <v>20</v>
      </c>
      <c r="F29" s="495">
        <v>20</v>
      </c>
      <c r="G29" s="680">
        <f t="shared" si="0"/>
        <v>20</v>
      </c>
      <c r="H29" s="680">
        <f t="shared" si="1"/>
        <v>20</v>
      </c>
    </row>
    <row r="30" spans="1:8">
      <c r="A30" s="493" t="s">
        <v>4100</v>
      </c>
      <c r="B30" s="494" t="s">
        <v>4598</v>
      </c>
      <c r="C30" s="495">
        <v>0</v>
      </c>
      <c r="D30" s="495">
        <v>0</v>
      </c>
      <c r="E30" s="495">
        <v>28</v>
      </c>
      <c r="F30" s="495">
        <v>28</v>
      </c>
      <c r="G30" s="680">
        <f t="shared" si="0"/>
        <v>28</v>
      </c>
      <c r="H30" s="680">
        <f t="shared" si="1"/>
        <v>28</v>
      </c>
    </row>
    <row r="31" spans="1:8">
      <c r="A31" s="493" t="s">
        <v>4115</v>
      </c>
      <c r="B31" s="494" t="s">
        <v>4116</v>
      </c>
      <c r="C31" s="495">
        <v>0</v>
      </c>
      <c r="D31" s="495">
        <v>0</v>
      </c>
      <c r="E31" s="495">
        <v>1</v>
      </c>
      <c r="F31" s="495">
        <v>1</v>
      </c>
      <c r="G31" s="680">
        <f t="shared" si="0"/>
        <v>1</v>
      </c>
      <c r="H31" s="680">
        <f t="shared" si="1"/>
        <v>1</v>
      </c>
    </row>
    <row r="32" spans="1:8">
      <c r="A32" s="493" t="s">
        <v>4131</v>
      </c>
      <c r="B32" s="494" t="s">
        <v>4132</v>
      </c>
      <c r="C32" s="495">
        <v>0</v>
      </c>
      <c r="D32" s="495">
        <v>0</v>
      </c>
      <c r="E32" s="495">
        <v>21</v>
      </c>
      <c r="F32" s="495">
        <v>21</v>
      </c>
      <c r="G32" s="680">
        <f t="shared" si="0"/>
        <v>21</v>
      </c>
      <c r="H32" s="680">
        <f t="shared" si="1"/>
        <v>21</v>
      </c>
    </row>
    <row r="33" spans="1:8">
      <c r="A33" s="493" t="s">
        <v>4197</v>
      </c>
      <c r="B33" s="494" t="s">
        <v>4198</v>
      </c>
      <c r="C33" s="495">
        <v>866</v>
      </c>
      <c r="D33" s="495">
        <v>866</v>
      </c>
      <c r="E33" s="495">
        <v>172</v>
      </c>
      <c r="F33" s="495">
        <v>172</v>
      </c>
      <c r="G33" s="680">
        <f t="shared" si="0"/>
        <v>1038</v>
      </c>
      <c r="H33" s="680">
        <f t="shared" si="1"/>
        <v>1038</v>
      </c>
    </row>
    <row r="34" spans="1:8">
      <c r="A34" s="493" t="s">
        <v>4199</v>
      </c>
      <c r="B34" s="494" t="s">
        <v>4200</v>
      </c>
      <c r="C34" s="495">
        <v>711</v>
      </c>
      <c r="D34" s="495">
        <v>711</v>
      </c>
      <c r="E34" s="495">
        <v>167</v>
      </c>
      <c r="F34" s="495">
        <v>167</v>
      </c>
      <c r="G34" s="680">
        <f t="shared" si="0"/>
        <v>878</v>
      </c>
      <c r="H34" s="680">
        <f t="shared" si="1"/>
        <v>878</v>
      </c>
    </row>
    <row r="35" spans="1:8">
      <c r="A35" s="493" t="s">
        <v>4201</v>
      </c>
      <c r="B35" s="494" t="s">
        <v>4202</v>
      </c>
      <c r="C35" s="495">
        <v>709</v>
      </c>
      <c r="D35" s="495">
        <v>709</v>
      </c>
      <c r="E35" s="495">
        <v>168</v>
      </c>
      <c r="F35" s="495">
        <v>168</v>
      </c>
      <c r="G35" s="680">
        <f t="shared" si="0"/>
        <v>877</v>
      </c>
      <c r="H35" s="680">
        <f t="shared" si="1"/>
        <v>877</v>
      </c>
    </row>
    <row r="36" spans="1:8">
      <c r="A36" s="493" t="s">
        <v>4205</v>
      </c>
      <c r="B36" s="494" t="s">
        <v>4206</v>
      </c>
      <c r="C36" s="495">
        <v>712</v>
      </c>
      <c r="D36" s="495">
        <v>712</v>
      </c>
      <c r="E36" s="495">
        <v>168</v>
      </c>
      <c r="F36" s="495">
        <v>168</v>
      </c>
      <c r="G36" s="680">
        <f t="shared" si="0"/>
        <v>880</v>
      </c>
      <c r="H36" s="680">
        <f t="shared" si="1"/>
        <v>880</v>
      </c>
    </row>
    <row r="37" spans="1:8">
      <c r="A37" s="493" t="s">
        <v>4207</v>
      </c>
      <c r="B37" s="494" t="s">
        <v>4208</v>
      </c>
      <c r="C37" s="495">
        <v>712</v>
      </c>
      <c r="D37" s="495">
        <v>712</v>
      </c>
      <c r="E37" s="495">
        <v>168</v>
      </c>
      <c r="F37" s="495">
        <v>168</v>
      </c>
      <c r="G37" s="680">
        <f t="shared" si="0"/>
        <v>880</v>
      </c>
      <c r="H37" s="680">
        <f t="shared" si="1"/>
        <v>880</v>
      </c>
    </row>
    <row r="38" spans="1:8">
      <c r="A38" s="493" t="s">
        <v>4209</v>
      </c>
      <c r="B38" s="494" t="s">
        <v>4210</v>
      </c>
      <c r="C38" s="495">
        <v>711</v>
      </c>
      <c r="D38" s="495">
        <v>711</v>
      </c>
      <c r="E38" s="495">
        <v>168</v>
      </c>
      <c r="F38" s="495">
        <v>168</v>
      </c>
      <c r="G38" s="680">
        <f t="shared" si="0"/>
        <v>879</v>
      </c>
      <c r="H38" s="680">
        <f t="shared" si="1"/>
        <v>879</v>
      </c>
    </row>
    <row r="39" spans="1:8">
      <c r="A39" s="493" t="s">
        <v>4211</v>
      </c>
      <c r="B39" s="494" t="s">
        <v>4212</v>
      </c>
      <c r="C39" s="495">
        <v>711</v>
      </c>
      <c r="D39" s="495">
        <v>711</v>
      </c>
      <c r="E39" s="495">
        <v>168</v>
      </c>
      <c r="F39" s="495">
        <v>168</v>
      </c>
      <c r="G39" s="680">
        <f t="shared" si="0"/>
        <v>879</v>
      </c>
      <c r="H39" s="680">
        <f t="shared" si="1"/>
        <v>879</v>
      </c>
    </row>
    <row r="40" spans="1:8">
      <c r="A40" s="493" t="s">
        <v>4213</v>
      </c>
      <c r="B40" s="494" t="s">
        <v>4214</v>
      </c>
      <c r="C40" s="495">
        <v>712</v>
      </c>
      <c r="D40" s="495">
        <v>712</v>
      </c>
      <c r="E40" s="495">
        <v>168</v>
      </c>
      <c r="F40" s="495">
        <v>168</v>
      </c>
      <c r="G40" s="680">
        <f t="shared" si="0"/>
        <v>880</v>
      </c>
      <c r="H40" s="680">
        <f t="shared" si="1"/>
        <v>880</v>
      </c>
    </row>
    <row r="41" spans="1:8">
      <c r="A41" s="493" t="s">
        <v>4215</v>
      </c>
      <c r="B41" s="494" t="s">
        <v>4216</v>
      </c>
      <c r="C41" s="495">
        <v>710</v>
      </c>
      <c r="D41" s="495">
        <v>710</v>
      </c>
      <c r="E41" s="495">
        <v>168</v>
      </c>
      <c r="F41" s="495">
        <v>168</v>
      </c>
      <c r="G41" s="680">
        <f t="shared" si="0"/>
        <v>878</v>
      </c>
      <c r="H41" s="680">
        <f t="shared" si="1"/>
        <v>878</v>
      </c>
    </row>
    <row r="42" spans="1:8">
      <c r="A42" s="493" t="s">
        <v>4217</v>
      </c>
      <c r="B42" s="494" t="s">
        <v>4218</v>
      </c>
      <c r="C42" s="495">
        <v>711</v>
      </c>
      <c r="D42" s="495">
        <v>711</v>
      </c>
      <c r="E42" s="495">
        <v>168</v>
      </c>
      <c r="F42" s="495">
        <v>168</v>
      </c>
      <c r="G42" s="680">
        <f t="shared" si="0"/>
        <v>879</v>
      </c>
      <c r="H42" s="680">
        <f t="shared" si="1"/>
        <v>879</v>
      </c>
    </row>
    <row r="43" spans="1:8">
      <c r="A43" s="493" t="s">
        <v>4219</v>
      </c>
      <c r="B43" s="494" t="s">
        <v>4220</v>
      </c>
      <c r="C43" s="495">
        <v>92</v>
      </c>
      <c r="D43" s="495">
        <v>92</v>
      </c>
      <c r="E43" s="495">
        <v>2</v>
      </c>
      <c r="F43" s="495">
        <v>2</v>
      </c>
      <c r="G43" s="680">
        <f t="shared" si="0"/>
        <v>94</v>
      </c>
      <c r="H43" s="680">
        <f t="shared" si="1"/>
        <v>94</v>
      </c>
    </row>
    <row r="44" spans="1:8">
      <c r="A44" s="493" t="s">
        <v>4225</v>
      </c>
      <c r="B44" s="494" t="s">
        <v>4599</v>
      </c>
      <c r="C44" s="495">
        <v>486</v>
      </c>
      <c r="D44" s="495">
        <v>486</v>
      </c>
      <c r="E44" s="495">
        <v>5</v>
      </c>
      <c r="F44" s="495">
        <v>5</v>
      </c>
      <c r="G44" s="680">
        <f t="shared" si="0"/>
        <v>491</v>
      </c>
      <c r="H44" s="680">
        <f t="shared" si="1"/>
        <v>491</v>
      </c>
    </row>
    <row r="45" spans="1:8">
      <c r="A45" s="493" t="s">
        <v>4229</v>
      </c>
      <c r="B45" s="494" t="s">
        <v>4230</v>
      </c>
      <c r="C45" s="495">
        <v>427</v>
      </c>
      <c r="D45" s="495">
        <v>427</v>
      </c>
      <c r="E45" s="495">
        <v>3</v>
      </c>
      <c r="F45" s="495">
        <v>3</v>
      </c>
      <c r="G45" s="680">
        <f t="shared" si="0"/>
        <v>430</v>
      </c>
      <c r="H45" s="680">
        <f t="shared" si="1"/>
        <v>430</v>
      </c>
    </row>
    <row r="46" spans="1:8">
      <c r="A46" s="493" t="s">
        <v>4231</v>
      </c>
      <c r="B46" s="494" t="s">
        <v>4600</v>
      </c>
      <c r="C46" s="495">
        <v>22</v>
      </c>
      <c r="D46" s="495">
        <v>22</v>
      </c>
      <c r="E46" s="495">
        <v>1</v>
      </c>
      <c r="F46" s="495">
        <v>1</v>
      </c>
      <c r="G46" s="680">
        <f t="shared" si="0"/>
        <v>23</v>
      </c>
      <c r="H46" s="680">
        <f t="shared" si="1"/>
        <v>23</v>
      </c>
    </row>
    <row r="47" spans="1:8">
      <c r="A47" s="493" t="s">
        <v>4233</v>
      </c>
      <c r="B47" s="494" t="s">
        <v>4234</v>
      </c>
      <c r="C47" s="495">
        <v>3</v>
      </c>
      <c r="D47" s="495">
        <v>3</v>
      </c>
      <c r="E47" s="495">
        <v>124</v>
      </c>
      <c r="F47" s="495">
        <v>124</v>
      </c>
      <c r="G47" s="680">
        <f t="shared" si="0"/>
        <v>127</v>
      </c>
      <c r="H47" s="680">
        <f t="shared" si="1"/>
        <v>127</v>
      </c>
    </row>
    <row r="48" spans="1:8">
      <c r="A48" s="493" t="s">
        <v>4255</v>
      </c>
      <c r="B48" s="494" t="s">
        <v>4601</v>
      </c>
      <c r="C48" s="495">
        <v>16</v>
      </c>
      <c r="D48" s="495">
        <v>16</v>
      </c>
      <c r="E48" s="495">
        <v>0</v>
      </c>
      <c r="F48" s="495">
        <v>0</v>
      </c>
      <c r="G48" s="680">
        <f t="shared" si="0"/>
        <v>16</v>
      </c>
      <c r="H48" s="680">
        <f t="shared" si="1"/>
        <v>16</v>
      </c>
    </row>
    <row r="49" spans="1:8">
      <c r="A49" s="493" t="s">
        <v>4257</v>
      </c>
      <c r="B49" s="494" t="s">
        <v>4258</v>
      </c>
      <c r="C49" s="495">
        <v>305</v>
      </c>
      <c r="D49" s="495">
        <v>305</v>
      </c>
      <c r="E49" s="495">
        <v>2</v>
      </c>
      <c r="F49" s="495">
        <v>2</v>
      </c>
      <c r="G49" s="680">
        <f t="shared" si="0"/>
        <v>307</v>
      </c>
      <c r="H49" s="680">
        <f t="shared" si="1"/>
        <v>307</v>
      </c>
    </row>
    <row r="50" spans="1:8">
      <c r="A50" s="493" t="s">
        <v>4259</v>
      </c>
      <c r="B50" s="494" t="s">
        <v>4604</v>
      </c>
      <c r="C50" s="495">
        <v>53</v>
      </c>
      <c r="D50" s="495">
        <v>53</v>
      </c>
      <c r="E50" s="495">
        <v>0</v>
      </c>
      <c r="F50" s="495">
        <v>0</v>
      </c>
      <c r="G50" s="680">
        <f t="shared" si="0"/>
        <v>53</v>
      </c>
      <c r="H50" s="680">
        <f t="shared" si="1"/>
        <v>53</v>
      </c>
    </row>
    <row r="51" spans="1:8">
      <c r="A51" s="493" t="s">
        <v>4323</v>
      </c>
      <c r="B51" s="494" t="s">
        <v>4588</v>
      </c>
      <c r="C51" s="495">
        <v>4</v>
      </c>
      <c r="D51" s="495">
        <v>4</v>
      </c>
      <c r="E51" s="495">
        <v>8</v>
      </c>
      <c r="F51" s="495">
        <v>8</v>
      </c>
      <c r="G51" s="680">
        <f t="shared" si="0"/>
        <v>12</v>
      </c>
      <c r="H51" s="680">
        <f t="shared" si="1"/>
        <v>12</v>
      </c>
    </row>
    <row r="52" spans="1:8">
      <c r="A52" s="493" t="s">
        <v>4325</v>
      </c>
      <c r="B52" s="494" t="s">
        <v>4326</v>
      </c>
      <c r="C52" s="495">
        <v>490</v>
      </c>
      <c r="D52" s="495">
        <v>490</v>
      </c>
      <c r="E52" s="495">
        <v>5</v>
      </c>
      <c r="F52" s="495">
        <v>5</v>
      </c>
      <c r="G52" s="680">
        <f t="shared" si="0"/>
        <v>495</v>
      </c>
      <c r="H52" s="680">
        <f t="shared" si="1"/>
        <v>495</v>
      </c>
    </row>
    <row r="53" spans="1:8">
      <c r="A53" s="493" t="s">
        <v>4327</v>
      </c>
      <c r="B53" s="494" t="s">
        <v>4602</v>
      </c>
      <c r="C53" s="495">
        <v>341</v>
      </c>
      <c r="D53" s="495">
        <v>341</v>
      </c>
      <c r="E53" s="495">
        <v>3</v>
      </c>
      <c r="F53" s="495">
        <v>3</v>
      </c>
      <c r="G53" s="680">
        <f t="shared" si="0"/>
        <v>344</v>
      </c>
      <c r="H53" s="680">
        <f t="shared" si="1"/>
        <v>344</v>
      </c>
    </row>
    <row r="54" spans="1:8">
      <c r="A54" s="493" t="s">
        <v>4329</v>
      </c>
      <c r="B54" s="494" t="s">
        <v>4603</v>
      </c>
      <c r="C54" s="495">
        <v>0</v>
      </c>
      <c r="D54" s="495">
        <v>0</v>
      </c>
      <c r="E54" s="495">
        <v>1</v>
      </c>
      <c r="F54" s="495">
        <v>1</v>
      </c>
      <c r="G54" s="680">
        <f t="shared" si="0"/>
        <v>1</v>
      </c>
      <c r="H54" s="680">
        <f t="shared" si="1"/>
        <v>1</v>
      </c>
    </row>
    <row r="55" spans="1:8">
      <c r="A55" s="493" t="s">
        <v>4349</v>
      </c>
      <c r="B55" s="494" t="s">
        <v>4350</v>
      </c>
      <c r="C55" s="495">
        <v>36</v>
      </c>
      <c r="D55" s="495">
        <v>36</v>
      </c>
      <c r="E55" s="495">
        <v>136</v>
      </c>
      <c r="F55" s="495">
        <v>136</v>
      </c>
      <c r="G55" s="680">
        <f t="shared" si="0"/>
        <v>172</v>
      </c>
      <c r="H55" s="680">
        <f t="shared" si="1"/>
        <v>172</v>
      </c>
    </row>
    <row r="56" spans="1:8">
      <c r="A56" s="493" t="s">
        <v>4355</v>
      </c>
      <c r="B56" s="494" t="s">
        <v>4356</v>
      </c>
      <c r="C56" s="495">
        <v>2</v>
      </c>
      <c r="D56" s="495">
        <v>2</v>
      </c>
      <c r="E56" s="495">
        <v>445</v>
      </c>
      <c r="F56" s="495">
        <v>445</v>
      </c>
      <c r="G56" s="680">
        <f t="shared" si="0"/>
        <v>447</v>
      </c>
      <c r="H56" s="680">
        <f t="shared" si="1"/>
        <v>447</v>
      </c>
    </row>
    <row r="57" spans="1:8">
      <c r="A57" s="493" t="s">
        <v>4357</v>
      </c>
      <c r="B57" s="494" t="s">
        <v>4358</v>
      </c>
      <c r="C57" s="495">
        <v>0</v>
      </c>
      <c r="D57" s="495">
        <v>0</v>
      </c>
      <c r="E57" s="495">
        <v>34</v>
      </c>
      <c r="F57" s="495">
        <v>34</v>
      </c>
      <c r="G57" s="680">
        <f t="shared" si="0"/>
        <v>34</v>
      </c>
      <c r="H57" s="680">
        <f t="shared" si="1"/>
        <v>34</v>
      </c>
    </row>
    <row r="58" spans="1:8">
      <c r="A58" s="493" t="s">
        <v>4361</v>
      </c>
      <c r="B58" s="494" t="s">
        <v>4362</v>
      </c>
      <c r="C58" s="495">
        <v>124</v>
      </c>
      <c r="D58" s="495">
        <v>124</v>
      </c>
      <c r="E58" s="495">
        <v>1892</v>
      </c>
      <c r="F58" s="495">
        <v>1892</v>
      </c>
      <c r="G58" s="680">
        <f t="shared" si="0"/>
        <v>2016</v>
      </c>
      <c r="H58" s="680">
        <f t="shared" si="1"/>
        <v>2016</v>
      </c>
    </row>
    <row r="59" spans="1:8">
      <c r="A59" s="493" t="s">
        <v>4365</v>
      </c>
      <c r="B59" s="494" t="s">
        <v>4366</v>
      </c>
      <c r="C59" s="495">
        <v>60</v>
      </c>
      <c r="D59" s="495">
        <v>60</v>
      </c>
      <c r="E59" s="495">
        <v>1382</v>
      </c>
      <c r="F59" s="495">
        <v>1382</v>
      </c>
      <c r="G59" s="680">
        <f t="shared" si="0"/>
        <v>1442</v>
      </c>
      <c r="H59" s="680">
        <f t="shared" si="1"/>
        <v>1442</v>
      </c>
    </row>
    <row r="60" spans="1:8">
      <c r="A60" s="493" t="s">
        <v>4589</v>
      </c>
      <c r="B60" s="494" t="s">
        <v>4590</v>
      </c>
      <c r="C60" s="495">
        <v>0</v>
      </c>
      <c r="D60" s="495">
        <v>0</v>
      </c>
      <c r="E60" s="495">
        <v>603</v>
      </c>
      <c r="F60" s="495">
        <v>603</v>
      </c>
      <c r="G60" s="680">
        <f t="shared" si="0"/>
        <v>603</v>
      </c>
      <c r="H60" s="680">
        <f t="shared" si="1"/>
        <v>603</v>
      </c>
    </row>
    <row r="61" spans="1:8">
      <c r="A61" s="493" t="s">
        <v>4373</v>
      </c>
      <c r="B61" s="494" t="s">
        <v>4374</v>
      </c>
      <c r="C61" s="495">
        <v>0</v>
      </c>
      <c r="D61" s="495">
        <v>0</v>
      </c>
      <c r="E61" s="495">
        <v>439</v>
      </c>
      <c r="F61" s="495">
        <v>439</v>
      </c>
      <c r="G61" s="680">
        <f t="shared" si="0"/>
        <v>439</v>
      </c>
      <c r="H61" s="680">
        <f t="shared" si="1"/>
        <v>439</v>
      </c>
    </row>
    <row r="62" spans="1:8">
      <c r="A62" s="493" t="s">
        <v>4375</v>
      </c>
      <c r="B62" s="494" t="s">
        <v>4376</v>
      </c>
      <c r="C62" s="495">
        <v>0</v>
      </c>
      <c r="D62" s="495">
        <v>0</v>
      </c>
      <c r="E62" s="495">
        <v>16</v>
      </c>
      <c r="F62" s="495">
        <v>16</v>
      </c>
      <c r="G62" s="680">
        <f t="shared" si="0"/>
        <v>16</v>
      </c>
      <c r="H62" s="680">
        <f t="shared" si="1"/>
        <v>16</v>
      </c>
    </row>
    <row r="63" spans="1:8">
      <c r="A63" s="493" t="s">
        <v>4377</v>
      </c>
      <c r="B63" s="494" t="s">
        <v>4378</v>
      </c>
      <c r="C63" s="495">
        <v>1</v>
      </c>
      <c r="D63" s="495">
        <v>1</v>
      </c>
      <c r="E63" s="495">
        <v>0</v>
      </c>
      <c r="F63" s="495">
        <v>0</v>
      </c>
      <c r="G63" s="680">
        <f t="shared" si="0"/>
        <v>1</v>
      </c>
      <c r="H63" s="680">
        <f t="shared" si="1"/>
        <v>1</v>
      </c>
    </row>
    <row r="64" spans="1:8">
      <c r="A64" s="493" t="s">
        <v>4379</v>
      </c>
      <c r="B64" s="494" t="s">
        <v>4380</v>
      </c>
      <c r="C64" s="495">
        <v>0</v>
      </c>
      <c r="D64" s="495">
        <v>0</v>
      </c>
      <c r="E64" s="495">
        <v>2</v>
      </c>
      <c r="F64" s="495">
        <v>2</v>
      </c>
      <c r="G64" s="680">
        <f t="shared" si="0"/>
        <v>2</v>
      </c>
      <c r="H64" s="680">
        <f t="shared" si="1"/>
        <v>2</v>
      </c>
    </row>
    <row r="65" spans="1:8">
      <c r="A65" s="493" t="s">
        <v>4393</v>
      </c>
      <c r="B65" s="494" t="s">
        <v>4394</v>
      </c>
      <c r="C65" s="495">
        <v>12</v>
      </c>
      <c r="D65" s="495">
        <v>12</v>
      </c>
      <c r="E65" s="495">
        <v>1276</v>
      </c>
      <c r="F65" s="495">
        <v>1276</v>
      </c>
      <c r="G65" s="680">
        <f t="shared" si="0"/>
        <v>1288</v>
      </c>
      <c r="H65" s="680">
        <f t="shared" si="1"/>
        <v>1288</v>
      </c>
    </row>
    <row r="66" spans="1:8">
      <c r="A66" s="683" t="s">
        <v>2420</v>
      </c>
      <c r="B66" s="684" t="s">
        <v>2421</v>
      </c>
      <c r="C66" s="685">
        <v>1</v>
      </c>
      <c r="D66" s="685">
        <v>1</v>
      </c>
      <c r="E66" s="685">
        <v>70</v>
      </c>
      <c r="F66" s="685">
        <v>70</v>
      </c>
      <c r="G66" s="680">
        <f t="shared" si="0"/>
        <v>71</v>
      </c>
      <c r="H66" s="680">
        <f t="shared" si="1"/>
        <v>71</v>
      </c>
    </row>
    <row r="67" spans="1:8" ht="13.6">
      <c r="A67" s="681"/>
      <c r="B67" s="681" t="s">
        <v>4594</v>
      </c>
      <c r="C67" s="682">
        <f>SUM(C11:C66)</f>
        <v>10692</v>
      </c>
      <c r="D67" s="682">
        <f>SUM(D11:D66)</f>
        <v>10692</v>
      </c>
      <c r="E67" s="682">
        <f>SUM(E11:E66)</f>
        <v>8949</v>
      </c>
      <c r="F67" s="682">
        <f t="shared" ref="F67:H67" si="2">SUM(F11:F66)</f>
        <v>8949</v>
      </c>
      <c r="G67" s="682">
        <f t="shared" si="2"/>
        <v>19641</v>
      </c>
      <c r="H67" s="682">
        <f t="shared" si="2"/>
        <v>19641</v>
      </c>
    </row>
    <row r="68" spans="1:8">
      <c r="C68" s="687"/>
      <c r="E68" s="687"/>
      <c r="F68" s="687"/>
      <c r="G68" s="686"/>
    </row>
    <row r="69" spans="1:8">
      <c r="C69" s="686"/>
      <c r="D69" s="686"/>
      <c r="E69" s="686"/>
      <c r="F69" s="686"/>
    </row>
  </sheetData>
  <sortState ref="A11:F127">
    <sortCondition ref="A11:A127"/>
  </sortState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scale="8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54"/>
  <sheetViews>
    <sheetView topLeftCell="A37" workbookViewId="0">
      <selection activeCell="L25" sqref="L25"/>
    </sheetView>
  </sheetViews>
  <sheetFormatPr defaultRowHeight="12.9"/>
  <cols>
    <col min="2" max="2" width="36.875" customWidth="1"/>
  </cols>
  <sheetData>
    <row r="1" spans="1:8" ht="13.6">
      <c r="A1" s="386"/>
      <c r="B1" s="387" t="s">
        <v>167</v>
      </c>
      <c r="C1" s="380" t="str">
        <f>Kadar.ode.!C1</f>
        <v>ОПШТА БОЛНИЦА СЕНТА</v>
      </c>
      <c r="D1" s="382"/>
      <c r="E1" s="382"/>
      <c r="F1" s="382"/>
      <c r="G1" s="384"/>
      <c r="H1" s="101"/>
    </row>
    <row r="2" spans="1:8" ht="13.6">
      <c r="A2" s="386"/>
      <c r="B2" s="387" t="s">
        <v>168</v>
      </c>
      <c r="C2" s="380" t="str">
        <f>Kadar.ode.!C2</f>
        <v>08923507</v>
      </c>
      <c r="D2" s="382"/>
      <c r="E2" s="382"/>
      <c r="F2" s="382"/>
      <c r="G2" s="384"/>
      <c r="H2" s="101"/>
    </row>
    <row r="3" spans="1:8" ht="13.6">
      <c r="A3" s="386"/>
      <c r="B3" s="387"/>
      <c r="C3" s="380"/>
      <c r="D3" s="382"/>
      <c r="E3" s="382"/>
      <c r="F3" s="382"/>
      <c r="G3" s="384"/>
      <c r="H3" s="101"/>
    </row>
    <row r="4" spans="1:8" ht="14.3">
      <c r="A4" s="386"/>
      <c r="B4" s="387" t="s">
        <v>1805</v>
      </c>
      <c r="C4" s="381" t="s">
        <v>1764</v>
      </c>
      <c r="D4" s="383"/>
      <c r="E4" s="383"/>
      <c r="F4" s="383"/>
      <c r="G4" s="385"/>
      <c r="H4" s="101"/>
    </row>
    <row r="5" spans="1:8" ht="14.3">
      <c r="A5" s="386"/>
      <c r="B5" s="387" t="s">
        <v>209</v>
      </c>
      <c r="C5" s="381" t="s">
        <v>1900</v>
      </c>
      <c r="D5" s="383"/>
      <c r="E5" s="383"/>
      <c r="F5" s="383"/>
      <c r="G5" s="385"/>
      <c r="H5" s="101"/>
    </row>
    <row r="6" spans="1:8" ht="15.65">
      <c r="A6" s="174"/>
      <c r="B6" s="174"/>
      <c r="C6" s="174"/>
      <c r="D6" s="174"/>
      <c r="E6" s="174"/>
      <c r="F6" s="174"/>
      <c r="G6" s="376"/>
      <c r="H6" s="376"/>
    </row>
    <row r="7" spans="1:8">
      <c r="A7" s="810" t="s">
        <v>118</v>
      </c>
      <c r="B7" s="810" t="s">
        <v>211</v>
      </c>
      <c r="C7" s="804" t="s">
        <v>1763</v>
      </c>
      <c r="D7" s="804"/>
      <c r="E7" s="804" t="s">
        <v>1762</v>
      </c>
      <c r="F7" s="804"/>
      <c r="G7" s="804" t="s">
        <v>86</v>
      </c>
      <c r="H7" s="804"/>
    </row>
    <row r="8" spans="1:8" ht="22.45" thickBot="1">
      <c r="A8" s="811"/>
      <c r="B8" s="811"/>
      <c r="C8" s="377" t="s">
        <v>1817</v>
      </c>
      <c r="D8" s="377" t="s">
        <v>1852</v>
      </c>
      <c r="E8" s="377" t="s">
        <v>1817</v>
      </c>
      <c r="F8" s="377" t="s">
        <v>1852</v>
      </c>
      <c r="G8" s="377" t="s">
        <v>1817</v>
      </c>
      <c r="H8" s="377" t="s">
        <v>1852</v>
      </c>
    </row>
    <row r="9" spans="1:8" ht="14.3" thickTop="1">
      <c r="A9" s="268"/>
      <c r="B9" s="365" t="s">
        <v>210</v>
      </c>
      <c r="C9" s="365"/>
      <c r="D9" s="365"/>
      <c r="E9" s="365"/>
      <c r="F9" s="365"/>
      <c r="G9" s="365"/>
      <c r="H9" s="364"/>
    </row>
    <row r="10" spans="1:8" ht="13.6">
      <c r="A10" s="270"/>
      <c r="B10" s="363" t="s">
        <v>1761</v>
      </c>
      <c r="C10" s="136"/>
      <c r="D10" s="136"/>
      <c r="E10" s="137"/>
      <c r="F10" s="137"/>
      <c r="G10" s="138"/>
      <c r="H10" s="137"/>
    </row>
    <row r="11" spans="1:8">
      <c r="A11" s="493" t="s">
        <v>2948</v>
      </c>
      <c r="B11" s="494" t="s">
        <v>2949</v>
      </c>
      <c r="C11" s="495">
        <v>1</v>
      </c>
      <c r="D11" s="495">
        <v>1</v>
      </c>
      <c r="E11" s="495">
        <v>3</v>
      </c>
      <c r="F11" s="495">
        <v>3</v>
      </c>
      <c r="G11" s="680">
        <f>C11+E11</f>
        <v>4</v>
      </c>
      <c r="H11" s="680">
        <f>D11+F11</f>
        <v>4</v>
      </c>
    </row>
    <row r="12" spans="1:8">
      <c r="A12" s="493" t="s">
        <v>2308</v>
      </c>
      <c r="B12" s="494" t="s">
        <v>2958</v>
      </c>
      <c r="C12" s="495">
        <v>0</v>
      </c>
      <c r="D12" s="495">
        <v>0</v>
      </c>
      <c r="E12" s="495">
        <v>29</v>
      </c>
      <c r="F12" s="495">
        <v>29</v>
      </c>
      <c r="G12" s="680">
        <f t="shared" ref="G12:G51" si="0">C12+E12</f>
        <v>29</v>
      </c>
      <c r="H12" s="680">
        <f t="shared" ref="H12:H51" si="1">D12+F12</f>
        <v>29</v>
      </c>
    </row>
    <row r="13" spans="1:8">
      <c r="A13" s="493" t="s">
        <v>2308</v>
      </c>
      <c r="B13" s="494" t="s">
        <v>2309</v>
      </c>
      <c r="C13" s="495">
        <v>4</v>
      </c>
      <c r="D13" s="495">
        <v>4</v>
      </c>
      <c r="E13" s="495">
        <v>0</v>
      </c>
      <c r="F13" s="495">
        <v>0</v>
      </c>
      <c r="G13" s="680">
        <f t="shared" si="0"/>
        <v>4</v>
      </c>
      <c r="H13" s="680">
        <f t="shared" si="1"/>
        <v>4</v>
      </c>
    </row>
    <row r="14" spans="1:8">
      <c r="A14" s="493" t="s">
        <v>3035</v>
      </c>
      <c r="B14" s="494" t="s">
        <v>4605</v>
      </c>
      <c r="C14" s="495">
        <v>37</v>
      </c>
      <c r="D14" s="495">
        <v>37</v>
      </c>
      <c r="E14" s="495">
        <v>0</v>
      </c>
      <c r="F14" s="495">
        <v>0</v>
      </c>
      <c r="G14" s="680">
        <f t="shared" si="0"/>
        <v>37</v>
      </c>
      <c r="H14" s="680">
        <f t="shared" si="1"/>
        <v>37</v>
      </c>
    </row>
    <row r="15" spans="1:8">
      <c r="A15" s="493" t="s">
        <v>3037</v>
      </c>
      <c r="B15" s="494" t="s">
        <v>3038</v>
      </c>
      <c r="C15" s="495">
        <v>305</v>
      </c>
      <c r="D15" s="495">
        <v>305</v>
      </c>
      <c r="E15" s="495">
        <v>4</v>
      </c>
      <c r="F15" s="495">
        <v>4</v>
      </c>
      <c r="G15" s="680">
        <f t="shared" si="0"/>
        <v>309</v>
      </c>
      <c r="H15" s="680">
        <f t="shared" si="1"/>
        <v>309</v>
      </c>
    </row>
    <row r="16" spans="1:8">
      <c r="A16" s="493" t="s">
        <v>3041</v>
      </c>
      <c r="B16" s="494" t="s">
        <v>3042</v>
      </c>
      <c r="C16" s="495">
        <v>15</v>
      </c>
      <c r="D16" s="495">
        <v>15</v>
      </c>
      <c r="E16" s="495">
        <v>0</v>
      </c>
      <c r="F16" s="495">
        <v>0</v>
      </c>
      <c r="G16" s="680">
        <f t="shared" si="0"/>
        <v>15</v>
      </c>
      <c r="H16" s="680">
        <f t="shared" si="1"/>
        <v>15</v>
      </c>
    </row>
    <row r="17" spans="1:8">
      <c r="A17" s="493" t="s">
        <v>3047</v>
      </c>
      <c r="B17" s="494" t="s">
        <v>3048</v>
      </c>
      <c r="C17" s="495">
        <v>0</v>
      </c>
      <c r="D17" s="495">
        <v>0</v>
      </c>
      <c r="E17" s="495">
        <v>2</v>
      </c>
      <c r="F17" s="495">
        <v>2</v>
      </c>
      <c r="G17" s="680">
        <f t="shared" si="0"/>
        <v>2</v>
      </c>
      <c r="H17" s="680">
        <f t="shared" si="1"/>
        <v>2</v>
      </c>
    </row>
    <row r="18" spans="1:8">
      <c r="A18" s="493" t="s">
        <v>3049</v>
      </c>
      <c r="B18" s="494" t="s">
        <v>3050</v>
      </c>
      <c r="C18" s="495">
        <v>0</v>
      </c>
      <c r="D18" s="495">
        <v>0</v>
      </c>
      <c r="E18" s="495">
        <v>4</v>
      </c>
      <c r="F18" s="495">
        <v>4</v>
      </c>
      <c r="G18" s="680">
        <f t="shared" si="0"/>
        <v>4</v>
      </c>
      <c r="H18" s="680">
        <f t="shared" si="1"/>
        <v>4</v>
      </c>
    </row>
    <row r="19" spans="1:8">
      <c r="A19" s="493" t="s">
        <v>3051</v>
      </c>
      <c r="B19" s="494" t="s">
        <v>3052</v>
      </c>
      <c r="C19" s="495">
        <v>41</v>
      </c>
      <c r="D19" s="495">
        <v>41</v>
      </c>
      <c r="E19" s="495">
        <v>7</v>
      </c>
      <c r="F19" s="495">
        <v>7</v>
      </c>
      <c r="G19" s="680">
        <f t="shared" si="0"/>
        <v>48</v>
      </c>
      <c r="H19" s="680">
        <f t="shared" si="1"/>
        <v>48</v>
      </c>
    </row>
    <row r="20" spans="1:8">
      <c r="A20" s="493" t="s">
        <v>3055</v>
      </c>
      <c r="B20" s="494" t="s">
        <v>3056</v>
      </c>
      <c r="C20" s="495">
        <v>391</v>
      </c>
      <c r="D20" s="495">
        <v>391</v>
      </c>
      <c r="E20" s="495">
        <v>120</v>
      </c>
      <c r="F20" s="495">
        <v>120</v>
      </c>
      <c r="G20" s="680">
        <f t="shared" si="0"/>
        <v>511</v>
      </c>
      <c r="H20" s="680">
        <f t="shared" si="1"/>
        <v>511</v>
      </c>
    </row>
    <row r="21" spans="1:8">
      <c r="A21" s="493" t="s">
        <v>3079</v>
      </c>
      <c r="B21" s="494" t="s">
        <v>3080</v>
      </c>
      <c r="C21" s="495">
        <v>123</v>
      </c>
      <c r="D21" s="495">
        <v>123</v>
      </c>
      <c r="E21" s="495">
        <v>1096</v>
      </c>
      <c r="F21" s="495">
        <v>1096</v>
      </c>
      <c r="G21" s="680">
        <f t="shared" si="0"/>
        <v>1219</v>
      </c>
      <c r="H21" s="680">
        <f t="shared" si="1"/>
        <v>1219</v>
      </c>
    </row>
    <row r="22" spans="1:8">
      <c r="A22" s="493" t="s">
        <v>4606</v>
      </c>
      <c r="B22" s="494" t="s">
        <v>4607</v>
      </c>
      <c r="C22" s="495">
        <v>0</v>
      </c>
      <c r="D22" s="495">
        <v>0</v>
      </c>
      <c r="E22" s="495">
        <v>1</v>
      </c>
      <c r="F22" s="495">
        <v>1</v>
      </c>
      <c r="G22" s="680">
        <f t="shared" si="0"/>
        <v>1</v>
      </c>
      <c r="H22" s="680">
        <f t="shared" si="1"/>
        <v>1</v>
      </c>
    </row>
    <row r="23" spans="1:8">
      <c r="A23" s="493" t="s">
        <v>3114</v>
      </c>
      <c r="B23" s="494" t="s">
        <v>3115</v>
      </c>
      <c r="C23" s="495">
        <v>2</v>
      </c>
      <c r="D23" s="495">
        <v>2</v>
      </c>
      <c r="E23" s="495">
        <v>12</v>
      </c>
      <c r="F23" s="495">
        <v>12</v>
      </c>
      <c r="G23" s="680">
        <f t="shared" si="0"/>
        <v>14</v>
      </c>
      <c r="H23" s="680">
        <f t="shared" si="1"/>
        <v>14</v>
      </c>
    </row>
    <row r="24" spans="1:8">
      <c r="A24" s="493" t="s">
        <v>3830</v>
      </c>
      <c r="B24" s="494" t="s">
        <v>3831</v>
      </c>
      <c r="C24" s="495">
        <v>87</v>
      </c>
      <c r="D24" s="495">
        <v>87</v>
      </c>
      <c r="E24" s="495">
        <v>2</v>
      </c>
      <c r="F24" s="495">
        <v>2</v>
      </c>
      <c r="G24" s="680">
        <f t="shared" si="0"/>
        <v>89</v>
      </c>
      <c r="H24" s="680">
        <f t="shared" si="1"/>
        <v>89</v>
      </c>
    </row>
    <row r="25" spans="1:8">
      <c r="A25" s="493" t="s">
        <v>3832</v>
      </c>
      <c r="B25" s="494" t="s">
        <v>3833</v>
      </c>
      <c r="C25" s="495">
        <v>351</v>
      </c>
      <c r="D25" s="495">
        <v>351</v>
      </c>
      <c r="E25" s="495">
        <v>28</v>
      </c>
      <c r="F25" s="495">
        <v>28</v>
      </c>
      <c r="G25" s="680">
        <f t="shared" si="0"/>
        <v>379</v>
      </c>
      <c r="H25" s="680">
        <f t="shared" si="1"/>
        <v>379</v>
      </c>
    </row>
    <row r="26" spans="1:8">
      <c r="A26" s="493" t="s">
        <v>3847</v>
      </c>
      <c r="B26" s="494" t="s">
        <v>3848</v>
      </c>
      <c r="C26" s="495">
        <v>77</v>
      </c>
      <c r="D26" s="495">
        <v>77</v>
      </c>
      <c r="E26" s="495">
        <v>2</v>
      </c>
      <c r="F26" s="495">
        <v>2</v>
      </c>
      <c r="G26" s="680">
        <f t="shared" si="0"/>
        <v>79</v>
      </c>
      <c r="H26" s="680">
        <f t="shared" si="1"/>
        <v>79</v>
      </c>
    </row>
    <row r="27" spans="1:8">
      <c r="A27" s="689" t="s">
        <v>3951</v>
      </c>
      <c r="B27" s="690" t="s">
        <v>3952</v>
      </c>
      <c r="C27" s="691">
        <v>12</v>
      </c>
      <c r="D27" s="691"/>
      <c r="E27" s="691">
        <v>0</v>
      </c>
      <c r="F27" s="691">
        <v>0</v>
      </c>
      <c r="G27" s="692">
        <f t="shared" si="0"/>
        <v>12</v>
      </c>
      <c r="H27" s="692">
        <f t="shared" si="1"/>
        <v>0</v>
      </c>
    </row>
    <row r="28" spans="1:8">
      <c r="A28" s="689" t="s">
        <v>3953</v>
      </c>
      <c r="B28" s="690" t="s">
        <v>3954</v>
      </c>
      <c r="C28" s="691">
        <v>893</v>
      </c>
      <c r="D28" s="691"/>
      <c r="E28" s="691">
        <v>0</v>
      </c>
      <c r="F28" s="691">
        <v>0</v>
      </c>
      <c r="G28" s="692">
        <f t="shared" si="0"/>
        <v>893</v>
      </c>
      <c r="H28" s="692">
        <f t="shared" si="1"/>
        <v>0</v>
      </c>
    </row>
    <row r="29" spans="1:8">
      <c r="A29" s="493" t="s">
        <v>4608</v>
      </c>
      <c r="B29" s="494" t="s">
        <v>4609</v>
      </c>
      <c r="C29" s="495">
        <v>1</v>
      </c>
      <c r="D29" s="495">
        <v>1</v>
      </c>
      <c r="E29" s="495">
        <v>0</v>
      </c>
      <c r="F29" s="495">
        <v>0</v>
      </c>
      <c r="G29" s="680">
        <f t="shared" si="0"/>
        <v>1</v>
      </c>
      <c r="H29" s="680">
        <f t="shared" si="1"/>
        <v>1</v>
      </c>
    </row>
    <row r="30" spans="1:8">
      <c r="A30" s="493" t="s">
        <v>4059</v>
      </c>
      <c r="B30" s="494" t="s">
        <v>4060</v>
      </c>
      <c r="C30" s="495">
        <v>0</v>
      </c>
      <c r="D30" s="495">
        <v>0</v>
      </c>
      <c r="E30" s="495">
        <v>26</v>
      </c>
      <c r="F30" s="495">
        <v>26</v>
      </c>
      <c r="G30" s="680">
        <f t="shared" si="0"/>
        <v>26</v>
      </c>
      <c r="H30" s="680">
        <f t="shared" si="1"/>
        <v>26</v>
      </c>
    </row>
    <row r="31" spans="1:8">
      <c r="A31" s="493" t="s">
        <v>4094</v>
      </c>
      <c r="B31" s="494" t="s">
        <v>4095</v>
      </c>
      <c r="C31" s="495">
        <v>70</v>
      </c>
      <c r="D31" s="495">
        <v>70</v>
      </c>
      <c r="E31" s="495">
        <v>2078</v>
      </c>
      <c r="F31" s="495">
        <v>2078</v>
      </c>
      <c r="G31" s="680">
        <f t="shared" si="0"/>
        <v>2148</v>
      </c>
      <c r="H31" s="680">
        <f t="shared" si="1"/>
        <v>2148</v>
      </c>
    </row>
    <row r="32" spans="1:8">
      <c r="A32" s="493" t="s">
        <v>4219</v>
      </c>
      <c r="B32" s="494" t="s">
        <v>4220</v>
      </c>
      <c r="C32" s="495">
        <v>1</v>
      </c>
      <c r="D32" s="495">
        <v>1</v>
      </c>
      <c r="E32" s="495">
        <v>0</v>
      </c>
      <c r="F32" s="495">
        <v>0</v>
      </c>
      <c r="G32" s="680">
        <f t="shared" si="0"/>
        <v>1</v>
      </c>
      <c r="H32" s="680">
        <f t="shared" si="1"/>
        <v>1</v>
      </c>
    </row>
    <row r="33" spans="1:8">
      <c r="A33" s="493" t="s">
        <v>4225</v>
      </c>
      <c r="B33" s="494" t="s">
        <v>4599</v>
      </c>
      <c r="C33" s="495">
        <v>1597</v>
      </c>
      <c r="D33" s="495">
        <v>1597</v>
      </c>
      <c r="E33" s="495">
        <v>0</v>
      </c>
      <c r="F33" s="495">
        <v>0</v>
      </c>
      <c r="G33" s="680">
        <f t="shared" si="0"/>
        <v>1597</v>
      </c>
      <c r="H33" s="680">
        <f t="shared" si="1"/>
        <v>1597</v>
      </c>
    </row>
    <row r="34" spans="1:8">
      <c r="A34" s="493" t="s">
        <v>4267</v>
      </c>
      <c r="B34" s="494" t="s">
        <v>4268</v>
      </c>
      <c r="C34" s="495">
        <v>19</v>
      </c>
      <c r="D34" s="495">
        <v>19</v>
      </c>
      <c r="E34" s="495">
        <v>0</v>
      </c>
      <c r="F34" s="495">
        <v>0</v>
      </c>
      <c r="G34" s="680">
        <f t="shared" si="0"/>
        <v>19</v>
      </c>
      <c r="H34" s="680">
        <f t="shared" si="1"/>
        <v>19</v>
      </c>
    </row>
    <row r="35" spans="1:8">
      <c r="A35" s="493" t="s">
        <v>4323</v>
      </c>
      <c r="B35" s="494" t="s">
        <v>4588</v>
      </c>
      <c r="C35" s="495">
        <v>1</v>
      </c>
      <c r="D35" s="495">
        <v>1</v>
      </c>
      <c r="E35" s="495">
        <v>55</v>
      </c>
      <c r="F35" s="495">
        <v>55</v>
      </c>
      <c r="G35" s="680">
        <f t="shared" si="0"/>
        <v>56</v>
      </c>
      <c r="H35" s="680">
        <f t="shared" si="1"/>
        <v>56</v>
      </c>
    </row>
    <row r="36" spans="1:8">
      <c r="A36" s="493" t="s">
        <v>4343</v>
      </c>
      <c r="B36" s="494" t="s">
        <v>4344</v>
      </c>
      <c r="C36" s="495">
        <v>9</v>
      </c>
      <c r="D36" s="495">
        <v>9</v>
      </c>
      <c r="E36" s="495">
        <v>0</v>
      </c>
      <c r="F36" s="495">
        <v>0</v>
      </c>
      <c r="G36" s="680">
        <f t="shared" si="0"/>
        <v>9</v>
      </c>
      <c r="H36" s="680">
        <f t="shared" si="1"/>
        <v>9</v>
      </c>
    </row>
    <row r="37" spans="1:8">
      <c r="A37" s="493" t="s">
        <v>4349</v>
      </c>
      <c r="B37" s="494" t="s">
        <v>4350</v>
      </c>
      <c r="C37" s="495">
        <v>114</v>
      </c>
      <c r="D37" s="495">
        <v>114</v>
      </c>
      <c r="E37" s="495">
        <v>478</v>
      </c>
      <c r="F37" s="495">
        <v>478</v>
      </c>
      <c r="G37" s="680">
        <f t="shared" si="0"/>
        <v>592</v>
      </c>
      <c r="H37" s="680">
        <f t="shared" si="1"/>
        <v>592</v>
      </c>
    </row>
    <row r="38" spans="1:8">
      <c r="A38" s="493" t="s">
        <v>4363</v>
      </c>
      <c r="B38" s="494" t="s">
        <v>4364</v>
      </c>
      <c r="C38" s="495">
        <v>1</v>
      </c>
      <c r="D38" s="495">
        <v>1</v>
      </c>
      <c r="E38" s="495">
        <v>338</v>
      </c>
      <c r="F38" s="495">
        <v>338</v>
      </c>
      <c r="G38" s="680">
        <f t="shared" si="0"/>
        <v>339</v>
      </c>
      <c r="H38" s="680">
        <f t="shared" si="1"/>
        <v>339</v>
      </c>
    </row>
    <row r="39" spans="1:8">
      <c r="A39" s="493" t="s">
        <v>4365</v>
      </c>
      <c r="B39" s="494" t="s">
        <v>4366</v>
      </c>
      <c r="C39" s="495">
        <v>0</v>
      </c>
      <c r="D39" s="495">
        <v>0</v>
      </c>
      <c r="E39" s="495">
        <v>522</v>
      </c>
      <c r="F39" s="495">
        <v>522</v>
      </c>
      <c r="G39" s="680">
        <f t="shared" si="0"/>
        <v>522</v>
      </c>
      <c r="H39" s="680">
        <f t="shared" si="1"/>
        <v>522</v>
      </c>
    </row>
    <row r="40" spans="1:8">
      <c r="A40" s="493" t="s">
        <v>4373</v>
      </c>
      <c r="B40" s="494" t="s">
        <v>4374</v>
      </c>
      <c r="C40" s="495">
        <v>0</v>
      </c>
      <c r="D40" s="495">
        <v>0</v>
      </c>
      <c r="E40" s="495">
        <v>33</v>
      </c>
      <c r="F40" s="495">
        <v>33</v>
      </c>
      <c r="G40" s="680">
        <f t="shared" si="0"/>
        <v>33</v>
      </c>
      <c r="H40" s="680">
        <f t="shared" si="1"/>
        <v>33</v>
      </c>
    </row>
    <row r="41" spans="1:8">
      <c r="A41" s="493" t="s">
        <v>4375</v>
      </c>
      <c r="B41" s="494" t="s">
        <v>4376</v>
      </c>
      <c r="C41" s="495">
        <v>0</v>
      </c>
      <c r="D41" s="495">
        <v>0</v>
      </c>
      <c r="E41" s="495">
        <v>9</v>
      </c>
      <c r="F41" s="495">
        <v>9</v>
      </c>
      <c r="G41" s="680">
        <f t="shared" si="0"/>
        <v>9</v>
      </c>
      <c r="H41" s="680">
        <f t="shared" si="1"/>
        <v>9</v>
      </c>
    </row>
    <row r="42" spans="1:8">
      <c r="A42" s="493" t="s">
        <v>4379</v>
      </c>
      <c r="B42" s="494" t="s">
        <v>4380</v>
      </c>
      <c r="C42" s="495">
        <v>0</v>
      </c>
      <c r="D42" s="495">
        <v>0</v>
      </c>
      <c r="E42" s="495">
        <v>20</v>
      </c>
      <c r="F42" s="495">
        <v>20</v>
      </c>
      <c r="G42" s="680">
        <f t="shared" si="0"/>
        <v>20</v>
      </c>
      <c r="H42" s="680">
        <f t="shared" si="1"/>
        <v>20</v>
      </c>
    </row>
    <row r="43" spans="1:8">
      <c r="A43" s="493" t="s">
        <v>4383</v>
      </c>
      <c r="B43" s="494" t="s">
        <v>4384</v>
      </c>
      <c r="C43" s="495">
        <v>0</v>
      </c>
      <c r="D43" s="495">
        <v>0</v>
      </c>
      <c r="E43" s="495">
        <v>1</v>
      </c>
      <c r="F43" s="495">
        <v>1</v>
      </c>
      <c r="G43" s="680">
        <f t="shared" si="0"/>
        <v>1</v>
      </c>
      <c r="H43" s="680">
        <f t="shared" si="1"/>
        <v>1</v>
      </c>
    </row>
    <row r="44" spans="1:8">
      <c r="A44" s="493" t="s">
        <v>4385</v>
      </c>
      <c r="B44" s="494" t="s">
        <v>4386</v>
      </c>
      <c r="C44" s="495">
        <v>2</v>
      </c>
      <c r="D44" s="495">
        <v>2</v>
      </c>
      <c r="E44" s="495">
        <v>0</v>
      </c>
      <c r="F44" s="495">
        <v>0</v>
      </c>
      <c r="G44" s="680">
        <f t="shared" si="0"/>
        <v>2</v>
      </c>
      <c r="H44" s="680">
        <f t="shared" si="1"/>
        <v>2</v>
      </c>
    </row>
    <row r="45" spans="1:8">
      <c r="A45" s="493" t="s">
        <v>4389</v>
      </c>
      <c r="B45" s="494" t="s">
        <v>4390</v>
      </c>
      <c r="C45" s="495">
        <v>0</v>
      </c>
      <c r="D45" s="495">
        <v>0</v>
      </c>
      <c r="E45" s="495">
        <v>1</v>
      </c>
      <c r="F45" s="495">
        <v>1</v>
      </c>
      <c r="G45" s="680">
        <f t="shared" si="0"/>
        <v>1</v>
      </c>
      <c r="H45" s="680">
        <f t="shared" si="1"/>
        <v>1</v>
      </c>
    </row>
    <row r="46" spans="1:8">
      <c r="A46" s="493" t="s">
        <v>4391</v>
      </c>
      <c r="B46" s="494" t="s">
        <v>4392</v>
      </c>
      <c r="C46" s="495">
        <v>1</v>
      </c>
      <c r="D46" s="495">
        <v>1</v>
      </c>
      <c r="E46" s="495">
        <v>0</v>
      </c>
      <c r="F46" s="495">
        <v>0</v>
      </c>
      <c r="G46" s="680">
        <f t="shared" si="0"/>
        <v>1</v>
      </c>
      <c r="H46" s="680">
        <f t="shared" si="1"/>
        <v>1</v>
      </c>
    </row>
    <row r="47" spans="1:8">
      <c r="A47" s="493" t="s">
        <v>4393</v>
      </c>
      <c r="B47" s="494" t="s">
        <v>4394</v>
      </c>
      <c r="C47" s="495">
        <v>124</v>
      </c>
      <c r="D47" s="495">
        <v>124</v>
      </c>
      <c r="E47" s="495">
        <v>6705</v>
      </c>
      <c r="F47" s="495">
        <v>6705</v>
      </c>
      <c r="G47" s="680">
        <f t="shared" si="0"/>
        <v>6829</v>
      </c>
      <c r="H47" s="680">
        <f t="shared" si="1"/>
        <v>6829</v>
      </c>
    </row>
    <row r="48" spans="1:8">
      <c r="A48" s="493" t="s">
        <v>4397</v>
      </c>
      <c r="B48" s="494" t="s">
        <v>4398</v>
      </c>
      <c r="C48" s="495">
        <v>30</v>
      </c>
      <c r="D48" s="495">
        <v>30</v>
      </c>
      <c r="E48" s="495">
        <v>2706</v>
      </c>
      <c r="F48" s="495">
        <v>2706</v>
      </c>
      <c r="G48" s="680">
        <f t="shared" si="0"/>
        <v>2736</v>
      </c>
      <c r="H48" s="680">
        <f t="shared" si="1"/>
        <v>2736</v>
      </c>
    </row>
    <row r="49" spans="1:8">
      <c r="A49" s="493" t="s">
        <v>4399</v>
      </c>
      <c r="B49" s="494" t="s">
        <v>4400</v>
      </c>
      <c r="C49" s="495">
        <v>1</v>
      </c>
      <c r="D49" s="495">
        <v>1</v>
      </c>
      <c r="E49" s="495">
        <v>0</v>
      </c>
      <c r="F49" s="495">
        <v>0</v>
      </c>
      <c r="G49" s="680">
        <f t="shared" si="0"/>
        <v>1</v>
      </c>
      <c r="H49" s="680">
        <f t="shared" si="1"/>
        <v>1</v>
      </c>
    </row>
    <row r="50" spans="1:8">
      <c r="A50" s="689" t="s">
        <v>4500</v>
      </c>
      <c r="B50" s="690" t="s">
        <v>4501</v>
      </c>
      <c r="C50" s="691">
        <v>483</v>
      </c>
      <c r="D50" s="320">
        <v>495</v>
      </c>
      <c r="E50" s="691">
        <v>13</v>
      </c>
      <c r="F50" s="691">
        <v>0</v>
      </c>
      <c r="G50" s="692">
        <f t="shared" si="0"/>
        <v>496</v>
      </c>
      <c r="H50" s="692">
        <f t="shared" si="1"/>
        <v>495</v>
      </c>
    </row>
    <row r="51" spans="1:8">
      <c r="A51" s="689" t="s">
        <v>4502</v>
      </c>
      <c r="B51" s="690" t="s">
        <v>4503</v>
      </c>
      <c r="C51" s="691">
        <v>55</v>
      </c>
      <c r="D51" s="320">
        <v>948</v>
      </c>
      <c r="E51" s="691">
        <v>0</v>
      </c>
      <c r="F51" s="691">
        <v>0</v>
      </c>
      <c r="G51" s="692">
        <f t="shared" si="0"/>
        <v>55</v>
      </c>
      <c r="H51" s="692">
        <f t="shared" si="1"/>
        <v>948</v>
      </c>
    </row>
    <row r="52" spans="1:8" ht="13.6">
      <c r="A52" s="681"/>
      <c r="B52" s="681" t="s">
        <v>4594</v>
      </c>
      <c r="C52" s="682">
        <f>SUM(C11:C51)</f>
        <v>4848</v>
      </c>
      <c r="D52" s="682">
        <f>SUM(D11:D51)</f>
        <v>4848</v>
      </c>
      <c r="E52" s="682">
        <f>SUM(E11:E51)</f>
        <v>14295</v>
      </c>
      <c r="F52" s="682">
        <f>SUM(F11:F51)</f>
        <v>14282</v>
      </c>
      <c r="G52" s="682">
        <f t="shared" ref="G52:H52" si="2">SUM(G11:G51)</f>
        <v>19143</v>
      </c>
      <c r="H52" s="682">
        <f t="shared" si="2"/>
        <v>19130</v>
      </c>
    </row>
    <row r="53" spans="1:8">
      <c r="C53" s="687"/>
      <c r="E53" s="687"/>
    </row>
    <row r="54" spans="1:8">
      <c r="C54" s="686"/>
      <c r="D54" s="686"/>
      <c r="E54" s="686"/>
    </row>
  </sheetData>
  <sortState ref="A16:G98">
    <sortCondition ref="A16:A98"/>
  </sortState>
  <mergeCells count="5">
    <mergeCell ref="A7:A8"/>
    <mergeCell ref="B7:B8"/>
    <mergeCell ref="C7:D7"/>
    <mergeCell ref="E7:F7"/>
    <mergeCell ref="G7:H7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"/>
  <sheetViews>
    <sheetView view="pageBreakPreview" zoomScaleSheetLayoutView="100" workbookViewId="0">
      <selection activeCell="F10" sqref="F10"/>
    </sheetView>
  </sheetViews>
  <sheetFormatPr defaultColWidth="9.125" defaultRowHeight="15.65"/>
  <cols>
    <col min="1" max="1" width="21.375" style="16" customWidth="1"/>
    <col min="2" max="2" width="5.25" style="16" customWidth="1"/>
    <col min="3" max="3" width="5.75" style="16" customWidth="1"/>
    <col min="4" max="11" width="4" style="16" customWidth="1"/>
    <col min="12" max="14" width="4" style="18" customWidth="1"/>
    <col min="15" max="15" width="4" style="42" customWidth="1"/>
    <col min="16" max="17" width="4" style="16" customWidth="1"/>
    <col min="18" max="19" width="4" style="18" customWidth="1"/>
    <col min="20" max="20" width="4" style="42" customWidth="1"/>
    <col min="21" max="22" width="4" style="16" customWidth="1"/>
    <col min="23" max="23" width="4" style="19" customWidth="1"/>
    <col min="24" max="30" width="4" style="16" customWidth="1"/>
    <col min="31" max="31" width="4.125" style="16" customWidth="1"/>
    <col min="32" max="32" width="4" style="16" customWidth="1"/>
    <col min="33" max="16384" width="9.125" style="16"/>
  </cols>
  <sheetData>
    <row r="1" spans="1:32" ht="15.8" customHeight="1">
      <c r="A1" s="206"/>
      <c r="B1" s="207" t="s">
        <v>167</v>
      </c>
      <c r="C1" s="298" t="s">
        <v>1873</v>
      </c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300"/>
    </row>
    <row r="2" spans="1:32" ht="15.8" customHeight="1">
      <c r="A2" s="206"/>
      <c r="B2" s="207" t="s">
        <v>168</v>
      </c>
      <c r="C2" s="780" t="s">
        <v>1872</v>
      </c>
      <c r="D2" s="781"/>
      <c r="E2" s="781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300"/>
    </row>
    <row r="3" spans="1:32">
      <c r="A3" s="206"/>
      <c r="B3" s="207" t="s">
        <v>169</v>
      </c>
      <c r="C3" s="298" t="s">
        <v>1851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300"/>
    </row>
    <row r="4" spans="1:32">
      <c r="A4" s="206"/>
      <c r="B4" s="207" t="s">
        <v>1793</v>
      </c>
      <c r="C4" s="209" t="s">
        <v>287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1"/>
    </row>
    <row r="5" spans="1:32" ht="12.75" customHeight="1">
      <c r="A5" s="64"/>
      <c r="C5" s="63"/>
      <c r="D5" s="29"/>
      <c r="E5" s="29"/>
      <c r="F5" s="29"/>
      <c r="G5" s="29"/>
      <c r="H5" s="29"/>
      <c r="I5" s="29"/>
      <c r="J5" s="29"/>
    </row>
    <row r="6" spans="1:32" s="54" customFormat="1" ht="34.5" customHeight="1">
      <c r="A6" s="782" t="s">
        <v>53</v>
      </c>
      <c r="B6" s="779" t="s">
        <v>1814</v>
      </c>
      <c r="C6" s="779" t="s">
        <v>1815</v>
      </c>
      <c r="D6" s="779" t="s">
        <v>1816</v>
      </c>
      <c r="E6" s="778" t="s">
        <v>54</v>
      </c>
      <c r="F6" s="778"/>
      <c r="G6" s="778"/>
      <c r="H6" s="778"/>
      <c r="I6" s="782" t="s">
        <v>177</v>
      </c>
      <c r="J6" s="782"/>
      <c r="K6" s="782"/>
      <c r="L6" s="782"/>
      <c r="M6" s="782"/>
      <c r="N6" s="782"/>
      <c r="O6" s="782"/>
      <c r="P6" s="782"/>
      <c r="Q6" s="782"/>
      <c r="R6" s="782"/>
      <c r="S6" s="782"/>
      <c r="T6" s="782"/>
      <c r="U6" s="782"/>
      <c r="V6" s="782"/>
      <c r="W6" s="782"/>
      <c r="X6" s="782"/>
      <c r="Y6" s="782"/>
      <c r="Z6" s="782"/>
      <c r="AA6" s="782"/>
      <c r="AB6" s="782"/>
      <c r="AC6" s="782"/>
      <c r="AD6" s="778" t="s">
        <v>174</v>
      </c>
      <c r="AE6" s="778"/>
      <c r="AF6" s="778"/>
    </row>
    <row r="7" spans="1:32" s="29" customFormat="1" ht="47.25" customHeight="1">
      <c r="A7" s="782"/>
      <c r="B7" s="779"/>
      <c r="C7" s="779"/>
      <c r="D7" s="779"/>
      <c r="E7" s="779" t="s">
        <v>119</v>
      </c>
      <c r="F7" s="779" t="s">
        <v>19</v>
      </c>
      <c r="G7" s="779" t="s">
        <v>20</v>
      </c>
      <c r="H7" s="784" t="s">
        <v>2</v>
      </c>
      <c r="I7" s="779" t="s">
        <v>183</v>
      </c>
      <c r="J7" s="779" t="s">
        <v>170</v>
      </c>
      <c r="K7" s="779" t="s">
        <v>171</v>
      </c>
      <c r="L7" s="783" t="s">
        <v>120</v>
      </c>
      <c r="M7" s="783"/>
      <c r="N7" s="783"/>
      <c r="O7" s="783"/>
      <c r="P7" s="783"/>
      <c r="Q7" s="779" t="s">
        <v>121</v>
      </c>
      <c r="R7" s="779" t="s">
        <v>172</v>
      </c>
      <c r="S7" s="778" t="s">
        <v>122</v>
      </c>
      <c r="T7" s="778"/>
      <c r="U7" s="778"/>
      <c r="V7" s="778"/>
      <c r="W7" s="778"/>
      <c r="X7" s="778"/>
      <c r="Y7" s="779" t="s">
        <v>123</v>
      </c>
      <c r="Z7" s="779" t="s">
        <v>136</v>
      </c>
      <c r="AA7" s="779" t="s">
        <v>124</v>
      </c>
      <c r="AB7" s="779" t="s">
        <v>55</v>
      </c>
      <c r="AC7" s="779" t="s">
        <v>125</v>
      </c>
      <c r="AD7" s="778"/>
      <c r="AE7" s="778"/>
      <c r="AF7" s="778"/>
    </row>
    <row r="8" spans="1:32" s="29" customFormat="1" ht="86.95" customHeight="1">
      <c r="A8" s="782"/>
      <c r="B8" s="779"/>
      <c r="C8" s="779"/>
      <c r="D8" s="779"/>
      <c r="E8" s="779"/>
      <c r="F8" s="779"/>
      <c r="G8" s="779"/>
      <c r="H8" s="784"/>
      <c r="I8" s="779"/>
      <c r="J8" s="779"/>
      <c r="K8" s="779"/>
      <c r="L8" s="259" t="s">
        <v>119</v>
      </c>
      <c r="M8" s="259" t="s">
        <v>19</v>
      </c>
      <c r="N8" s="259" t="s">
        <v>20</v>
      </c>
      <c r="O8" s="259" t="s">
        <v>55</v>
      </c>
      <c r="P8" s="260" t="s">
        <v>184</v>
      </c>
      <c r="Q8" s="779"/>
      <c r="R8" s="779"/>
      <c r="S8" s="259" t="s">
        <v>21</v>
      </c>
      <c r="T8" s="259" t="s">
        <v>19</v>
      </c>
      <c r="U8" s="259" t="s">
        <v>126</v>
      </c>
      <c r="V8" s="260" t="s">
        <v>127</v>
      </c>
      <c r="W8" s="260" t="s">
        <v>128</v>
      </c>
      <c r="X8" s="260" t="s">
        <v>173</v>
      </c>
      <c r="Y8" s="779"/>
      <c r="Z8" s="779"/>
      <c r="AA8" s="779"/>
      <c r="AB8" s="779"/>
      <c r="AC8" s="779"/>
      <c r="AD8" s="259" t="s">
        <v>22</v>
      </c>
      <c r="AE8" s="259" t="s">
        <v>23</v>
      </c>
      <c r="AF8" s="259" t="s">
        <v>24</v>
      </c>
    </row>
    <row r="9" spans="1:32" s="43" customFormat="1" ht="23.1">
      <c r="A9" s="65" t="s">
        <v>1855</v>
      </c>
      <c r="B9" s="490">
        <v>1991</v>
      </c>
      <c r="C9" s="490">
        <v>15730</v>
      </c>
      <c r="D9" s="490">
        <f>C9/H9/3.65</f>
        <v>71.82648401826485</v>
      </c>
      <c r="E9" s="66">
        <v>54</v>
      </c>
      <c r="F9" s="66">
        <v>6</v>
      </c>
      <c r="G9" s="67"/>
      <c r="H9" s="73">
        <f>SUM(E9:G9)</f>
        <v>60</v>
      </c>
      <c r="I9" s="68">
        <v>9</v>
      </c>
      <c r="J9" s="68">
        <v>4</v>
      </c>
      <c r="K9" s="68">
        <v>5</v>
      </c>
      <c r="L9" s="67">
        <v>10</v>
      </c>
      <c r="M9" s="67">
        <v>2</v>
      </c>
      <c r="N9" s="67"/>
      <c r="O9" s="67">
        <v>1</v>
      </c>
      <c r="P9" s="70">
        <f>SUM(L9:O9)</f>
        <v>13</v>
      </c>
      <c r="Q9" s="253">
        <f>I9-P9</f>
        <v>-4</v>
      </c>
      <c r="R9" s="68">
        <v>39</v>
      </c>
      <c r="S9" s="69">
        <v>27</v>
      </c>
      <c r="T9" s="67">
        <v>12</v>
      </c>
      <c r="U9" s="67"/>
      <c r="V9" s="67">
        <v>4</v>
      </c>
      <c r="W9" s="67">
        <v>2</v>
      </c>
      <c r="X9" s="70">
        <f>SUM(S9:W9)</f>
        <v>45</v>
      </c>
      <c r="Y9" s="253">
        <f>R9-X9</f>
        <v>-6</v>
      </c>
      <c r="Z9" s="68"/>
      <c r="AA9" s="66"/>
      <c r="AB9" s="66"/>
      <c r="AC9" s="254">
        <f t="shared" ref="AC9:AC22" si="0">Z9-(AA9+AB9)</f>
        <v>0</v>
      </c>
      <c r="AD9" s="68"/>
      <c r="AE9" s="68"/>
      <c r="AF9" s="68"/>
    </row>
    <row r="10" spans="1:32" s="43" customFormat="1" ht="23.1">
      <c r="A10" s="65" t="s">
        <v>1856</v>
      </c>
      <c r="B10" s="490">
        <v>225</v>
      </c>
      <c r="C10" s="490">
        <v>2741</v>
      </c>
      <c r="D10" s="490">
        <f t="shared" ref="D10:D21" si="1">C10/H10/3.65</f>
        <v>41.719939117199388</v>
      </c>
      <c r="E10" s="66">
        <v>18</v>
      </c>
      <c r="F10" s="66"/>
      <c r="G10" s="66"/>
      <c r="H10" s="73">
        <f t="shared" ref="H10:H22" si="2">SUM(E10:G10)</f>
        <v>18</v>
      </c>
      <c r="I10" s="68">
        <v>1</v>
      </c>
      <c r="J10" s="68">
        <v>0</v>
      </c>
      <c r="K10" s="68">
        <v>1</v>
      </c>
      <c r="L10" s="67">
        <v>3</v>
      </c>
      <c r="M10" s="67"/>
      <c r="N10" s="67"/>
      <c r="O10" s="67">
        <v>1</v>
      </c>
      <c r="P10" s="70">
        <f t="shared" ref="P10:P22" si="3">SUM(L10:O10)</f>
        <v>4</v>
      </c>
      <c r="Q10" s="253">
        <f t="shared" ref="Q10:Q21" si="4">I10-P10</f>
        <v>-3</v>
      </c>
      <c r="R10" s="68">
        <v>10</v>
      </c>
      <c r="S10" s="69">
        <v>8</v>
      </c>
      <c r="T10" s="67"/>
      <c r="U10" s="67"/>
      <c r="V10" s="67">
        <v>1</v>
      </c>
      <c r="W10" s="67">
        <v>1</v>
      </c>
      <c r="X10" s="70">
        <f t="shared" ref="X10:X22" si="5">SUM(S10:W10)</f>
        <v>10</v>
      </c>
      <c r="Y10" s="253">
        <f t="shared" ref="Y10:Y22" si="6">R10-X10</f>
        <v>0</v>
      </c>
      <c r="Z10" s="68"/>
      <c r="AA10" s="66"/>
      <c r="AB10" s="66"/>
      <c r="AC10" s="254">
        <f t="shared" si="0"/>
        <v>0</v>
      </c>
      <c r="AD10" s="68"/>
      <c r="AE10" s="68"/>
      <c r="AF10" s="68"/>
    </row>
    <row r="11" spans="1:32" s="43" customFormat="1">
      <c r="A11" s="65" t="s">
        <v>1857</v>
      </c>
      <c r="B11" s="490">
        <v>1300</v>
      </c>
      <c r="C11" s="490">
        <v>8233</v>
      </c>
      <c r="D11" s="490">
        <f t="shared" si="1"/>
        <v>52.456196240841038</v>
      </c>
      <c r="E11" s="66">
        <v>37</v>
      </c>
      <c r="F11" s="66">
        <v>6</v>
      </c>
      <c r="G11" s="66"/>
      <c r="H11" s="73">
        <f t="shared" si="2"/>
        <v>43</v>
      </c>
      <c r="I11" s="68">
        <v>6</v>
      </c>
      <c r="J11" s="68">
        <v>0</v>
      </c>
      <c r="K11" s="68">
        <v>6</v>
      </c>
      <c r="L11" s="67">
        <v>7</v>
      </c>
      <c r="M11" s="67">
        <v>2</v>
      </c>
      <c r="N11" s="67"/>
      <c r="O11" s="67"/>
      <c r="P11" s="70">
        <f t="shared" si="3"/>
        <v>9</v>
      </c>
      <c r="Q11" s="253">
        <f t="shared" si="4"/>
        <v>-3</v>
      </c>
      <c r="R11" s="68">
        <v>38</v>
      </c>
      <c r="S11" s="69">
        <v>19</v>
      </c>
      <c r="T11" s="67">
        <v>12</v>
      </c>
      <c r="U11" s="67"/>
      <c r="V11" s="67">
        <v>11</v>
      </c>
      <c r="W11" s="67"/>
      <c r="X11" s="70">
        <f t="shared" si="5"/>
        <v>42</v>
      </c>
      <c r="Y11" s="253">
        <f t="shared" si="6"/>
        <v>-4</v>
      </c>
      <c r="Z11" s="68"/>
      <c r="AA11" s="66"/>
      <c r="AB11" s="66"/>
      <c r="AC11" s="254">
        <f t="shared" si="0"/>
        <v>0</v>
      </c>
      <c r="AD11" s="68"/>
      <c r="AE11" s="68"/>
      <c r="AF11" s="68"/>
    </row>
    <row r="12" spans="1:32" s="43" customFormat="1" ht="34.65">
      <c r="A12" s="65" t="s">
        <v>1858</v>
      </c>
      <c r="B12" s="490">
        <v>221</v>
      </c>
      <c r="C12" s="490">
        <v>1604</v>
      </c>
      <c r="D12" s="490">
        <f t="shared" si="1"/>
        <v>36.621004566210047</v>
      </c>
      <c r="E12" s="66">
        <v>12</v>
      </c>
      <c r="F12" s="66"/>
      <c r="G12" s="66"/>
      <c r="H12" s="73">
        <f t="shared" si="2"/>
        <v>12</v>
      </c>
      <c r="I12" s="68">
        <v>3</v>
      </c>
      <c r="J12" s="68">
        <v>0</v>
      </c>
      <c r="K12" s="68">
        <v>3</v>
      </c>
      <c r="L12" s="67">
        <v>2</v>
      </c>
      <c r="M12" s="67"/>
      <c r="N12" s="67"/>
      <c r="O12" s="67"/>
      <c r="P12" s="70">
        <f t="shared" si="3"/>
        <v>2</v>
      </c>
      <c r="Q12" s="253">
        <f t="shared" si="4"/>
        <v>1</v>
      </c>
      <c r="R12" s="68">
        <v>6</v>
      </c>
      <c r="S12" s="69">
        <v>6</v>
      </c>
      <c r="T12" s="67"/>
      <c r="U12" s="67"/>
      <c r="V12" s="67">
        <v>4</v>
      </c>
      <c r="W12" s="67"/>
      <c r="X12" s="70">
        <f t="shared" si="5"/>
        <v>10</v>
      </c>
      <c r="Y12" s="253">
        <f t="shared" si="6"/>
        <v>-4</v>
      </c>
      <c r="Z12" s="68"/>
      <c r="AA12" s="66"/>
      <c r="AB12" s="66"/>
      <c r="AC12" s="254">
        <f t="shared" si="0"/>
        <v>0</v>
      </c>
      <c r="AD12" s="68"/>
      <c r="AE12" s="68"/>
      <c r="AF12" s="68"/>
    </row>
    <row r="13" spans="1:32" s="43" customFormat="1">
      <c r="A13" s="65" t="s">
        <v>1859</v>
      </c>
      <c r="B13" s="490">
        <v>101</v>
      </c>
      <c r="C13" s="490">
        <v>419</v>
      </c>
      <c r="D13" s="490">
        <f t="shared" si="1"/>
        <v>14.349315068493151</v>
      </c>
      <c r="E13" s="66">
        <v>8</v>
      </c>
      <c r="F13" s="66"/>
      <c r="G13" s="66"/>
      <c r="H13" s="73">
        <f t="shared" si="2"/>
        <v>8</v>
      </c>
      <c r="I13" s="68">
        <v>2</v>
      </c>
      <c r="J13" s="68">
        <v>1</v>
      </c>
      <c r="K13" s="68">
        <v>1</v>
      </c>
      <c r="L13" s="67"/>
      <c r="M13" s="67">
        <v>2</v>
      </c>
      <c r="N13" s="67"/>
      <c r="O13" s="67"/>
      <c r="P13" s="70">
        <f t="shared" si="3"/>
        <v>2</v>
      </c>
      <c r="Q13" s="253">
        <f t="shared" si="4"/>
        <v>0</v>
      </c>
      <c r="R13" s="68">
        <v>0</v>
      </c>
      <c r="S13" s="69">
        <v>4</v>
      </c>
      <c r="T13" s="67"/>
      <c r="U13" s="67"/>
      <c r="V13" s="67">
        <v>2</v>
      </c>
      <c r="W13" s="67"/>
      <c r="X13" s="70">
        <f t="shared" si="5"/>
        <v>6</v>
      </c>
      <c r="Y13" s="253">
        <f t="shared" si="6"/>
        <v>-6</v>
      </c>
      <c r="Z13" s="68"/>
      <c r="AA13" s="66"/>
      <c r="AB13" s="66"/>
      <c r="AC13" s="254">
        <f t="shared" si="0"/>
        <v>0</v>
      </c>
      <c r="AD13" s="68"/>
      <c r="AE13" s="68"/>
      <c r="AF13" s="68"/>
    </row>
    <row r="14" spans="1:32" s="43" customFormat="1" ht="23.1">
      <c r="A14" s="65" t="s">
        <v>1860</v>
      </c>
      <c r="B14" s="490">
        <v>219</v>
      </c>
      <c r="C14" s="490">
        <v>768</v>
      </c>
      <c r="D14" s="490">
        <f t="shared" si="1"/>
        <v>30.058708414872797</v>
      </c>
      <c r="E14" s="66">
        <v>7</v>
      </c>
      <c r="F14" s="66"/>
      <c r="G14" s="66"/>
      <c r="H14" s="73">
        <f t="shared" si="2"/>
        <v>7</v>
      </c>
      <c r="I14" s="68">
        <v>3</v>
      </c>
      <c r="J14" s="68">
        <v>0</v>
      </c>
      <c r="K14" s="68">
        <v>3</v>
      </c>
      <c r="L14" s="67">
        <v>1</v>
      </c>
      <c r="M14" s="67"/>
      <c r="N14" s="67"/>
      <c r="O14" s="67">
        <v>1</v>
      </c>
      <c r="P14" s="70">
        <f t="shared" si="3"/>
        <v>2</v>
      </c>
      <c r="Q14" s="253">
        <f t="shared" si="4"/>
        <v>1</v>
      </c>
      <c r="R14" s="68">
        <v>9</v>
      </c>
      <c r="S14" s="69">
        <v>4</v>
      </c>
      <c r="T14" s="67"/>
      <c r="U14" s="67"/>
      <c r="V14" s="67">
        <v>1</v>
      </c>
      <c r="W14" s="67">
        <v>1</v>
      </c>
      <c r="X14" s="70">
        <f t="shared" si="5"/>
        <v>6</v>
      </c>
      <c r="Y14" s="253">
        <f t="shared" si="6"/>
        <v>3</v>
      </c>
      <c r="Z14" s="68"/>
      <c r="AA14" s="66"/>
      <c r="AB14" s="66"/>
      <c r="AC14" s="254">
        <f t="shared" si="0"/>
        <v>0</v>
      </c>
      <c r="AD14" s="68"/>
      <c r="AE14" s="68"/>
      <c r="AF14" s="68"/>
    </row>
    <row r="15" spans="1:32" s="43" customFormat="1">
      <c r="A15" s="65" t="s">
        <v>1861</v>
      </c>
      <c r="B15" s="490"/>
      <c r="C15" s="490"/>
      <c r="D15" s="490" t="e">
        <f t="shared" si="1"/>
        <v>#DIV/0!</v>
      </c>
      <c r="E15" s="66">
        <v>0</v>
      </c>
      <c r="F15" s="66"/>
      <c r="G15" s="66"/>
      <c r="H15" s="73">
        <f t="shared" si="2"/>
        <v>0</v>
      </c>
      <c r="I15" s="68">
        <v>2</v>
      </c>
      <c r="J15" s="68">
        <v>1</v>
      </c>
      <c r="K15" s="68">
        <v>1</v>
      </c>
      <c r="L15" s="67">
        <v>1</v>
      </c>
      <c r="M15" s="67"/>
      <c r="N15" s="67"/>
      <c r="O15" s="67">
        <v>1</v>
      </c>
      <c r="P15" s="70">
        <f t="shared" si="3"/>
        <v>2</v>
      </c>
      <c r="Q15" s="253">
        <f t="shared" si="4"/>
        <v>0</v>
      </c>
      <c r="R15" s="68">
        <v>2</v>
      </c>
      <c r="S15" s="69"/>
      <c r="T15" s="67"/>
      <c r="U15" s="67"/>
      <c r="V15" s="67">
        <v>1</v>
      </c>
      <c r="W15" s="67">
        <v>1</v>
      </c>
      <c r="X15" s="70">
        <f t="shared" si="5"/>
        <v>2</v>
      </c>
      <c r="Y15" s="253">
        <f t="shared" si="6"/>
        <v>0</v>
      </c>
      <c r="Z15" s="68"/>
      <c r="AA15" s="66"/>
      <c r="AB15" s="66"/>
      <c r="AC15" s="254">
        <f t="shared" si="0"/>
        <v>0</v>
      </c>
      <c r="AD15" s="68"/>
      <c r="AE15" s="68"/>
      <c r="AF15" s="68"/>
    </row>
    <row r="16" spans="1:32" s="43" customFormat="1">
      <c r="A16" s="65" t="s">
        <v>1862</v>
      </c>
      <c r="B16" s="490">
        <v>626</v>
      </c>
      <c r="C16" s="490">
        <v>3130</v>
      </c>
      <c r="D16" s="490">
        <f t="shared" si="1"/>
        <v>57.168949771689498</v>
      </c>
      <c r="E16" s="66">
        <v>15</v>
      </c>
      <c r="F16" s="66"/>
      <c r="G16" s="66"/>
      <c r="H16" s="73">
        <f t="shared" si="2"/>
        <v>15</v>
      </c>
      <c r="I16" s="68">
        <v>4</v>
      </c>
      <c r="J16" s="68">
        <v>0</v>
      </c>
      <c r="K16" s="68">
        <v>4</v>
      </c>
      <c r="L16" s="67">
        <v>3</v>
      </c>
      <c r="M16" s="67"/>
      <c r="N16" s="67"/>
      <c r="O16" s="67"/>
      <c r="P16" s="70">
        <f t="shared" si="3"/>
        <v>3</v>
      </c>
      <c r="Q16" s="253">
        <f t="shared" si="4"/>
        <v>1</v>
      </c>
      <c r="R16" s="68">
        <v>13</v>
      </c>
      <c r="S16" s="69">
        <v>9</v>
      </c>
      <c r="T16" s="67"/>
      <c r="U16" s="67"/>
      <c r="V16" s="67">
        <v>2</v>
      </c>
      <c r="W16" s="67"/>
      <c r="X16" s="70">
        <f t="shared" si="5"/>
        <v>11</v>
      </c>
      <c r="Y16" s="253">
        <f t="shared" si="6"/>
        <v>2</v>
      </c>
      <c r="Z16" s="68"/>
      <c r="AA16" s="66"/>
      <c r="AB16" s="66"/>
      <c r="AC16" s="254">
        <f t="shared" si="0"/>
        <v>0</v>
      </c>
      <c r="AD16" s="68"/>
      <c r="AE16" s="68"/>
      <c r="AF16" s="68"/>
    </row>
    <row r="17" spans="1:32" s="43" customFormat="1" ht="23.1">
      <c r="A17" s="65" t="s">
        <v>1863</v>
      </c>
      <c r="B17" s="490">
        <v>1221</v>
      </c>
      <c r="C17" s="490">
        <v>6373</v>
      </c>
      <c r="D17" s="490">
        <f t="shared" si="1"/>
        <v>58.200913242009136</v>
      </c>
      <c r="E17" s="66">
        <v>30</v>
      </c>
      <c r="F17" s="66"/>
      <c r="G17" s="66"/>
      <c r="H17" s="73">
        <f t="shared" si="2"/>
        <v>30</v>
      </c>
      <c r="I17" s="68">
        <v>8</v>
      </c>
      <c r="J17" s="68">
        <v>2</v>
      </c>
      <c r="K17" s="68">
        <v>5</v>
      </c>
      <c r="L17" s="67">
        <v>5</v>
      </c>
      <c r="M17" s="67"/>
      <c r="N17" s="67"/>
      <c r="O17" s="67"/>
      <c r="P17" s="70">
        <f t="shared" si="3"/>
        <v>5</v>
      </c>
      <c r="Q17" s="253">
        <f t="shared" si="4"/>
        <v>3</v>
      </c>
      <c r="R17" s="68">
        <v>26</v>
      </c>
      <c r="S17" s="69">
        <v>15</v>
      </c>
      <c r="T17" s="67"/>
      <c r="U17" s="67"/>
      <c r="V17" s="67">
        <v>6</v>
      </c>
      <c r="W17" s="67"/>
      <c r="X17" s="70">
        <f t="shared" si="5"/>
        <v>21</v>
      </c>
      <c r="Y17" s="253">
        <f t="shared" si="6"/>
        <v>5</v>
      </c>
      <c r="Z17" s="68"/>
      <c r="AA17" s="66"/>
      <c r="AB17" s="66"/>
      <c r="AC17" s="254">
        <f t="shared" si="0"/>
        <v>0</v>
      </c>
      <c r="AD17" s="68"/>
      <c r="AE17" s="68"/>
      <c r="AF17" s="68"/>
    </row>
    <row r="18" spans="1:32" s="43" customFormat="1" ht="23.1">
      <c r="A18" s="65" t="s">
        <v>1864</v>
      </c>
      <c r="B18" s="490"/>
      <c r="C18" s="490"/>
      <c r="D18" s="490" t="e">
        <f t="shared" si="1"/>
        <v>#DIV/0!</v>
      </c>
      <c r="E18" s="66"/>
      <c r="F18" s="66"/>
      <c r="G18" s="66"/>
      <c r="H18" s="73">
        <f t="shared" si="2"/>
        <v>0</v>
      </c>
      <c r="I18" s="68">
        <v>0</v>
      </c>
      <c r="J18" s="68">
        <v>0</v>
      </c>
      <c r="K18" s="68">
        <v>0</v>
      </c>
      <c r="L18" s="67">
        <v>2</v>
      </c>
      <c r="M18" s="67"/>
      <c r="N18" s="67"/>
      <c r="O18" s="67"/>
      <c r="P18" s="70">
        <f t="shared" si="3"/>
        <v>2</v>
      </c>
      <c r="Q18" s="253">
        <f t="shared" si="4"/>
        <v>-2</v>
      </c>
      <c r="R18" s="68">
        <v>10</v>
      </c>
      <c r="S18" s="69">
        <v>9</v>
      </c>
      <c r="T18" s="67"/>
      <c r="U18" s="67"/>
      <c r="V18" s="67"/>
      <c r="W18" s="67"/>
      <c r="X18" s="70">
        <f t="shared" si="5"/>
        <v>9</v>
      </c>
      <c r="Y18" s="253">
        <f t="shared" si="6"/>
        <v>1</v>
      </c>
      <c r="Z18" s="68"/>
      <c r="AA18" s="66"/>
      <c r="AB18" s="66"/>
      <c r="AC18" s="254">
        <f t="shared" si="0"/>
        <v>0</v>
      </c>
      <c r="AD18" s="68"/>
      <c r="AE18" s="68"/>
      <c r="AF18" s="68"/>
    </row>
    <row r="19" spans="1:32" s="43" customFormat="1">
      <c r="A19" s="65" t="s">
        <v>1865</v>
      </c>
      <c r="B19" s="490">
        <v>165</v>
      </c>
      <c r="C19" s="490">
        <v>2444</v>
      </c>
      <c r="D19" s="490">
        <f t="shared" si="1"/>
        <v>41.849315068493155</v>
      </c>
      <c r="E19" s="66">
        <v>16</v>
      </c>
      <c r="F19" s="66"/>
      <c r="G19" s="66"/>
      <c r="H19" s="73">
        <f t="shared" si="2"/>
        <v>16</v>
      </c>
      <c r="I19" s="68">
        <v>1</v>
      </c>
      <c r="J19" s="68">
        <v>0</v>
      </c>
      <c r="K19" s="68">
        <v>1</v>
      </c>
      <c r="L19" s="67">
        <v>2</v>
      </c>
      <c r="M19" s="67"/>
      <c r="N19" s="67"/>
      <c r="O19" s="67">
        <v>1</v>
      </c>
      <c r="P19" s="70">
        <f t="shared" si="3"/>
        <v>3</v>
      </c>
      <c r="Q19" s="253">
        <f t="shared" si="4"/>
        <v>-2</v>
      </c>
      <c r="R19" s="68">
        <v>7</v>
      </c>
      <c r="S19" s="69">
        <v>6</v>
      </c>
      <c r="T19" s="67"/>
      <c r="U19" s="67"/>
      <c r="V19" s="67">
        <v>2</v>
      </c>
      <c r="W19" s="67">
        <v>1</v>
      </c>
      <c r="X19" s="70">
        <f t="shared" si="5"/>
        <v>9</v>
      </c>
      <c r="Y19" s="253">
        <f t="shared" si="6"/>
        <v>-2</v>
      </c>
      <c r="Z19" s="68">
        <v>1</v>
      </c>
      <c r="AA19" s="66">
        <v>1</v>
      </c>
      <c r="AB19" s="66"/>
      <c r="AC19" s="254">
        <f t="shared" si="0"/>
        <v>0</v>
      </c>
      <c r="AD19" s="68"/>
      <c r="AE19" s="68"/>
      <c r="AF19" s="68"/>
    </row>
    <row r="20" spans="1:32" s="43" customFormat="1">
      <c r="A20" s="65" t="s">
        <v>1866</v>
      </c>
      <c r="B20" s="490">
        <v>205</v>
      </c>
      <c r="C20" s="490">
        <v>1775</v>
      </c>
      <c r="D20" s="490">
        <f t="shared" si="1"/>
        <v>30.393835616438356</v>
      </c>
      <c r="E20" s="66">
        <v>16</v>
      </c>
      <c r="F20" s="66"/>
      <c r="G20" s="66"/>
      <c r="H20" s="73">
        <f t="shared" si="2"/>
        <v>16</v>
      </c>
      <c r="I20" s="68">
        <v>1</v>
      </c>
      <c r="J20" s="68">
        <v>0</v>
      </c>
      <c r="K20" s="68">
        <v>1</v>
      </c>
      <c r="L20" s="67">
        <v>3</v>
      </c>
      <c r="M20" s="67"/>
      <c r="N20" s="67"/>
      <c r="O20" s="67">
        <v>1</v>
      </c>
      <c r="P20" s="70">
        <f t="shared" si="3"/>
        <v>4</v>
      </c>
      <c r="Q20" s="253">
        <f t="shared" si="4"/>
        <v>-3</v>
      </c>
      <c r="R20" s="68">
        <v>7</v>
      </c>
      <c r="S20" s="69">
        <v>8</v>
      </c>
      <c r="T20" s="67"/>
      <c r="U20" s="67"/>
      <c r="V20" s="67">
        <v>1</v>
      </c>
      <c r="W20" s="67"/>
      <c r="X20" s="70">
        <f t="shared" si="5"/>
        <v>9</v>
      </c>
      <c r="Y20" s="253">
        <f t="shared" si="6"/>
        <v>-2</v>
      </c>
      <c r="Z20" s="68"/>
      <c r="AA20" s="66"/>
      <c r="AB20" s="66"/>
      <c r="AC20" s="254">
        <f t="shared" si="0"/>
        <v>0</v>
      </c>
      <c r="AD20" s="68"/>
      <c r="AE20" s="68"/>
      <c r="AF20" s="68"/>
    </row>
    <row r="21" spans="1:32" s="43" customFormat="1" ht="23.1">
      <c r="A21" s="65" t="s">
        <v>1867</v>
      </c>
      <c r="B21" s="490">
        <v>86</v>
      </c>
      <c r="C21" s="490">
        <v>2544</v>
      </c>
      <c r="D21" s="490">
        <f t="shared" si="1"/>
        <v>46.465753424657535</v>
      </c>
      <c r="E21" s="66">
        <v>15</v>
      </c>
      <c r="F21" s="66"/>
      <c r="G21" s="66"/>
      <c r="H21" s="73">
        <f t="shared" si="2"/>
        <v>15</v>
      </c>
      <c r="I21" s="68">
        <v>1</v>
      </c>
      <c r="J21" s="68">
        <v>0</v>
      </c>
      <c r="K21" s="68">
        <v>1</v>
      </c>
      <c r="L21" s="67">
        <v>1</v>
      </c>
      <c r="M21" s="67"/>
      <c r="N21" s="67"/>
      <c r="O21" s="67"/>
      <c r="P21" s="70">
        <f t="shared" si="3"/>
        <v>1</v>
      </c>
      <c r="Q21" s="253">
        <f t="shared" si="4"/>
        <v>0</v>
      </c>
      <c r="R21" s="68">
        <v>9</v>
      </c>
      <c r="S21" s="69">
        <v>8</v>
      </c>
      <c r="T21" s="67"/>
      <c r="U21" s="67"/>
      <c r="V21" s="67"/>
      <c r="W21" s="67"/>
      <c r="X21" s="70">
        <f t="shared" si="5"/>
        <v>8</v>
      </c>
      <c r="Y21" s="253">
        <f t="shared" si="6"/>
        <v>1</v>
      </c>
      <c r="Z21" s="68"/>
      <c r="AA21" s="66"/>
      <c r="AB21" s="66"/>
      <c r="AC21" s="254">
        <f t="shared" si="0"/>
        <v>0</v>
      </c>
      <c r="AD21" s="68"/>
      <c r="AE21" s="68"/>
      <c r="AF21" s="68"/>
    </row>
    <row r="22" spans="1:32" ht="15.8" customHeight="1">
      <c r="A22" s="255"/>
      <c r="B22" s="491">
        <f>SUM(B9:B21)</f>
        <v>6360</v>
      </c>
      <c r="C22" s="491">
        <f>SUM(C9:C21)</f>
        <v>45761</v>
      </c>
      <c r="D22" s="491">
        <f>C22/H22/3.65</f>
        <v>52.23858447488584</v>
      </c>
      <c r="E22" s="73">
        <f>SUM(E9:E21)</f>
        <v>228</v>
      </c>
      <c r="F22" s="73">
        <f>SUM(F9:F21)</f>
        <v>12</v>
      </c>
      <c r="G22" s="73">
        <f>SUM(G9:G21)</f>
        <v>0</v>
      </c>
      <c r="H22" s="73">
        <f t="shared" si="2"/>
        <v>240</v>
      </c>
      <c r="I22" s="73">
        <f t="shared" ref="I22:O22" si="7">SUM(I9:I21)</f>
        <v>41</v>
      </c>
      <c r="J22" s="73">
        <f t="shared" si="7"/>
        <v>8</v>
      </c>
      <c r="K22" s="73">
        <f t="shared" si="7"/>
        <v>32</v>
      </c>
      <c r="L22" s="73">
        <f t="shared" si="7"/>
        <v>40</v>
      </c>
      <c r="M22" s="73">
        <f t="shared" si="7"/>
        <v>6</v>
      </c>
      <c r="N22" s="73">
        <f t="shared" si="7"/>
        <v>0</v>
      </c>
      <c r="O22" s="73">
        <f t="shared" si="7"/>
        <v>6</v>
      </c>
      <c r="P22" s="70">
        <f t="shared" si="3"/>
        <v>52</v>
      </c>
      <c r="Q22" s="256">
        <f>I22-P22</f>
        <v>-11</v>
      </c>
      <c r="R22" s="73">
        <f t="shared" ref="R22:W22" si="8">SUM(R9:R21)</f>
        <v>176</v>
      </c>
      <c r="S22" s="73">
        <f t="shared" si="8"/>
        <v>123</v>
      </c>
      <c r="T22" s="73">
        <f t="shared" si="8"/>
        <v>24</v>
      </c>
      <c r="U22" s="73">
        <f t="shared" si="8"/>
        <v>0</v>
      </c>
      <c r="V22" s="73">
        <f t="shared" si="8"/>
        <v>35</v>
      </c>
      <c r="W22" s="73">
        <f t="shared" si="8"/>
        <v>6</v>
      </c>
      <c r="X22" s="70">
        <f t="shared" si="5"/>
        <v>188</v>
      </c>
      <c r="Y22" s="256">
        <f t="shared" si="6"/>
        <v>-12</v>
      </c>
      <c r="Z22" s="73">
        <f>SUM(Z9:Z21)</f>
        <v>1</v>
      </c>
      <c r="AA22" s="73">
        <f>SUM(AA9:AA21)</f>
        <v>1</v>
      </c>
      <c r="AB22" s="73">
        <f>SUM(AB9:AB21)</f>
        <v>0</v>
      </c>
      <c r="AC22" s="257">
        <f t="shared" si="0"/>
        <v>0</v>
      </c>
      <c r="AD22" s="73">
        <f>SUM(AD9:AD21)</f>
        <v>0</v>
      </c>
      <c r="AE22" s="73">
        <f>SUM(AE9:AE21)</f>
        <v>0</v>
      </c>
      <c r="AF22" s="73">
        <f>SUM(AF9:AF21)</f>
        <v>0</v>
      </c>
    </row>
    <row r="23" spans="1:32">
      <c r="A23" s="22"/>
      <c r="B23" s="22"/>
      <c r="C23" s="22"/>
      <c r="D23" s="22"/>
      <c r="E23" s="22"/>
      <c r="F23" s="22"/>
      <c r="G23" s="19"/>
      <c r="H23" s="19"/>
      <c r="L23" s="21"/>
      <c r="M23" s="21"/>
      <c r="N23" s="21"/>
      <c r="O23" s="44"/>
      <c r="R23" s="21"/>
      <c r="S23" s="21"/>
      <c r="T23" s="44"/>
    </row>
    <row r="24" spans="1:32">
      <c r="A24" s="22"/>
      <c r="B24" s="22"/>
      <c r="C24" s="22"/>
      <c r="D24" s="22"/>
      <c r="E24" s="22"/>
      <c r="F24" s="22"/>
      <c r="G24" s="19"/>
      <c r="H24" s="19"/>
      <c r="L24" s="21"/>
      <c r="M24" s="21"/>
      <c r="N24" s="21"/>
      <c r="O24" s="44"/>
      <c r="R24" s="21"/>
      <c r="S24" s="21"/>
      <c r="T24" s="44"/>
    </row>
    <row r="25" spans="1:32">
      <c r="A25" s="23"/>
      <c r="B25" s="23"/>
      <c r="C25" s="23"/>
      <c r="D25" s="23"/>
      <c r="E25" s="23"/>
      <c r="F25" s="23"/>
      <c r="G25" s="24"/>
      <c r="H25" s="24"/>
      <c r="L25" s="25"/>
      <c r="M25" s="25"/>
      <c r="N25" s="25"/>
      <c r="O25" s="45"/>
      <c r="R25" s="25"/>
      <c r="S25" s="25"/>
      <c r="T25" s="45"/>
    </row>
    <row r="26" spans="1:32">
      <c r="A26" s="23"/>
      <c r="B26" s="23"/>
      <c r="C26" s="23"/>
      <c r="D26" s="23"/>
      <c r="E26" s="23"/>
      <c r="F26" s="23"/>
      <c r="G26" s="24"/>
      <c r="H26" s="24"/>
      <c r="L26" s="25"/>
      <c r="M26" s="25"/>
      <c r="N26" s="25"/>
      <c r="O26" s="45"/>
      <c r="R26" s="25"/>
      <c r="S26" s="25"/>
      <c r="T26" s="45"/>
    </row>
    <row r="27" spans="1:32">
      <c r="A27" s="23"/>
      <c r="B27" s="23"/>
      <c r="C27" s="23"/>
      <c r="D27" s="23"/>
      <c r="E27" s="23"/>
      <c r="F27" s="23"/>
      <c r="G27" s="24"/>
      <c r="H27" s="24"/>
      <c r="L27" s="25"/>
      <c r="M27" s="25"/>
      <c r="N27" s="25"/>
      <c r="O27" s="45"/>
      <c r="R27" s="25"/>
      <c r="S27" s="25"/>
      <c r="T27" s="45"/>
    </row>
    <row r="28" spans="1:32">
      <c r="A28" s="23"/>
      <c r="B28" s="23"/>
      <c r="C28" s="23"/>
      <c r="D28" s="23"/>
      <c r="E28" s="23"/>
      <c r="F28" s="23"/>
      <c r="G28" s="24"/>
      <c r="H28" s="24"/>
      <c r="L28" s="25"/>
      <c r="M28" s="25"/>
      <c r="N28" s="25"/>
      <c r="O28" s="45"/>
      <c r="R28" s="25"/>
      <c r="S28" s="25"/>
      <c r="T28" s="45"/>
    </row>
    <row r="29" spans="1:32">
      <c r="A29" s="26"/>
      <c r="B29" s="26"/>
      <c r="C29" s="26"/>
      <c r="D29" s="26"/>
      <c r="E29" s="26"/>
      <c r="F29" s="26"/>
    </row>
    <row r="30" spans="1:32">
      <c r="A30" s="26"/>
      <c r="B30" s="26"/>
      <c r="C30" s="26"/>
      <c r="D30" s="26"/>
      <c r="E30" s="26"/>
      <c r="F30" s="26"/>
    </row>
    <row r="31" spans="1:32">
      <c r="A31" s="26"/>
      <c r="B31" s="26"/>
      <c r="C31" s="26"/>
      <c r="D31" s="26"/>
      <c r="E31" s="26"/>
      <c r="F31" s="26"/>
    </row>
    <row r="32" spans="1:32">
      <c r="A32" s="26"/>
      <c r="B32" s="26"/>
      <c r="C32" s="26"/>
      <c r="D32" s="26"/>
      <c r="E32" s="26"/>
      <c r="F32" s="26"/>
    </row>
    <row r="33" spans="1:6">
      <c r="A33" s="26"/>
      <c r="B33" s="26"/>
      <c r="C33" s="26"/>
      <c r="D33" s="26"/>
      <c r="E33" s="26"/>
      <c r="F33" s="26"/>
    </row>
  </sheetData>
  <mergeCells count="24">
    <mergeCell ref="C2:E2"/>
    <mergeCell ref="A6:A8"/>
    <mergeCell ref="I6:AC6"/>
    <mergeCell ref="B6:B8"/>
    <mergeCell ref="C6:C8"/>
    <mergeCell ref="I7:I8"/>
    <mergeCell ref="E7:E8"/>
    <mergeCell ref="F7:F8"/>
    <mergeCell ref="G7:G8"/>
    <mergeCell ref="Q7:Q8"/>
    <mergeCell ref="R7:R8"/>
    <mergeCell ref="L7:P7"/>
    <mergeCell ref="S7:X7"/>
    <mergeCell ref="D6:D8"/>
    <mergeCell ref="J7:J8"/>
    <mergeCell ref="H7:H8"/>
    <mergeCell ref="E6:H6"/>
    <mergeCell ref="K7:K8"/>
    <mergeCell ref="AD6:AF7"/>
    <mergeCell ref="AA7:AA8"/>
    <mergeCell ref="AB7:AB8"/>
    <mergeCell ref="Y7:Y8"/>
    <mergeCell ref="Z7:Z8"/>
    <mergeCell ref="AC7:AC8"/>
  </mergeCells>
  <phoneticPr fontId="12" type="noConversion"/>
  <pageMargins left="0.23622047244094491" right="0.23622047244094491" top="0.35433070866141736" bottom="0.35433070866141736" header="0.31496062992125984" footer="0.31496062992125984"/>
  <pageSetup paperSize="9" scale="9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66"/>
  <sheetViews>
    <sheetView topLeftCell="A52" workbookViewId="0">
      <selection activeCell="C68" sqref="C68"/>
    </sheetView>
  </sheetViews>
  <sheetFormatPr defaultRowHeight="12.9"/>
  <cols>
    <col min="2" max="2" width="40.625" customWidth="1"/>
    <col min="3" max="3" width="9.25" customWidth="1"/>
    <col min="4" max="4" width="8.125" customWidth="1"/>
    <col min="6" max="6" width="7.75" customWidth="1"/>
    <col min="8" max="8" width="8" customWidth="1"/>
  </cols>
  <sheetData>
    <row r="1" spans="1:8" ht="13.6">
      <c r="A1" s="386"/>
      <c r="B1" s="387" t="s">
        <v>167</v>
      </c>
      <c r="C1" s="380" t="str">
        <f>Kadar.ode.!C1</f>
        <v>ОПШТА БОЛНИЦА СЕНТА</v>
      </c>
      <c r="D1" s="382"/>
      <c r="E1" s="382"/>
      <c r="F1" s="382"/>
      <c r="G1" s="384"/>
      <c r="H1" s="101"/>
    </row>
    <row r="2" spans="1:8" ht="13.6">
      <c r="A2" s="386"/>
      <c r="B2" s="387" t="s">
        <v>168</v>
      </c>
      <c r="C2" s="380" t="str">
        <f>Kadar.ode.!C2</f>
        <v>08923507</v>
      </c>
      <c r="D2" s="382"/>
      <c r="E2" s="382"/>
      <c r="F2" s="382"/>
      <c r="G2" s="384"/>
      <c r="H2" s="101"/>
    </row>
    <row r="3" spans="1:8" ht="14.3">
      <c r="A3" s="386"/>
      <c r="B3" s="387" t="s">
        <v>1805</v>
      </c>
      <c r="C3" s="381" t="s">
        <v>1764</v>
      </c>
      <c r="D3" s="383"/>
      <c r="E3" s="383"/>
      <c r="F3" s="383"/>
      <c r="G3" s="385"/>
      <c r="H3" s="101"/>
    </row>
    <row r="4" spans="1:8" ht="14.3">
      <c r="A4" s="386"/>
      <c r="B4" s="387" t="s">
        <v>209</v>
      </c>
      <c r="C4" s="381" t="s">
        <v>4610</v>
      </c>
      <c r="D4" s="383"/>
      <c r="E4" s="383"/>
      <c r="F4" s="383"/>
      <c r="G4" s="385"/>
      <c r="H4" s="101"/>
    </row>
    <row r="5" spans="1:8">
      <c r="A5" s="810" t="s">
        <v>118</v>
      </c>
      <c r="B5" s="810" t="s">
        <v>211</v>
      </c>
      <c r="C5" s="804" t="s">
        <v>1763</v>
      </c>
      <c r="D5" s="804"/>
      <c r="E5" s="804" t="s">
        <v>1762</v>
      </c>
      <c r="F5" s="804"/>
      <c r="G5" s="804" t="s">
        <v>86</v>
      </c>
      <c r="H5" s="804"/>
    </row>
    <row r="6" spans="1:8" ht="22.45" thickBot="1">
      <c r="A6" s="811"/>
      <c r="B6" s="811"/>
      <c r="C6" s="377" t="s">
        <v>1817</v>
      </c>
      <c r="D6" s="377" t="s">
        <v>1852</v>
      </c>
      <c r="E6" s="377" t="s">
        <v>1817</v>
      </c>
      <c r="F6" s="377" t="s">
        <v>1852</v>
      </c>
      <c r="G6" s="377" t="s">
        <v>1817</v>
      </c>
      <c r="H6" s="377" t="s">
        <v>1852</v>
      </c>
    </row>
    <row r="7" spans="1:8" ht="14.3" thickTop="1">
      <c r="A7" s="268"/>
      <c r="B7" s="365" t="s">
        <v>210</v>
      </c>
      <c r="C7" s="365"/>
      <c r="D7" s="365"/>
      <c r="E7" s="365"/>
      <c r="F7" s="365"/>
      <c r="G7" s="365"/>
      <c r="H7" s="364"/>
    </row>
    <row r="8" spans="1:8" ht="13.6">
      <c r="A8" s="270"/>
      <c r="B8" s="363" t="s">
        <v>1761</v>
      </c>
      <c r="C8" s="136"/>
      <c r="D8" s="136"/>
      <c r="E8" s="137"/>
      <c r="F8" s="137"/>
      <c r="G8" s="138"/>
      <c r="H8" s="137"/>
    </row>
    <row r="9" spans="1:8">
      <c r="A9" s="493" t="s">
        <v>2939</v>
      </c>
      <c r="B9" s="494" t="s">
        <v>2940</v>
      </c>
      <c r="C9" s="495">
        <v>10</v>
      </c>
      <c r="D9" s="495">
        <v>10</v>
      </c>
      <c r="E9" s="495">
        <v>25</v>
      </c>
      <c r="F9" s="495">
        <v>25</v>
      </c>
      <c r="G9" s="680">
        <f>C9+E9</f>
        <v>35</v>
      </c>
      <c r="H9" s="680">
        <f>D9+F9</f>
        <v>35</v>
      </c>
    </row>
    <row r="10" spans="1:8">
      <c r="A10" s="493" t="s">
        <v>2981</v>
      </c>
      <c r="B10" s="494" t="s">
        <v>2982</v>
      </c>
      <c r="C10" s="495">
        <v>101</v>
      </c>
      <c r="D10" s="495">
        <v>101</v>
      </c>
      <c r="E10" s="495">
        <v>0</v>
      </c>
      <c r="F10" s="495">
        <v>0</v>
      </c>
      <c r="G10" s="680">
        <f t="shared" ref="G10:G63" si="0">C10+E10</f>
        <v>101</v>
      </c>
      <c r="H10" s="680">
        <f t="shared" ref="H10:H63" si="1">D10+F10</f>
        <v>101</v>
      </c>
    </row>
    <row r="11" spans="1:8">
      <c r="A11" s="493" t="s">
        <v>2983</v>
      </c>
      <c r="B11" s="494" t="s">
        <v>2984</v>
      </c>
      <c r="C11" s="495">
        <v>4832</v>
      </c>
      <c r="D11" s="495">
        <v>4832</v>
      </c>
      <c r="E11" s="495">
        <v>705</v>
      </c>
      <c r="F11" s="495">
        <v>705</v>
      </c>
      <c r="G11" s="680">
        <f t="shared" si="0"/>
        <v>5537</v>
      </c>
      <c r="H11" s="680">
        <f t="shared" si="1"/>
        <v>5537</v>
      </c>
    </row>
    <row r="12" spans="1:8">
      <c r="A12" s="493" t="s">
        <v>2985</v>
      </c>
      <c r="B12" s="494" t="s">
        <v>2986</v>
      </c>
      <c r="C12" s="495">
        <v>2290</v>
      </c>
      <c r="D12" s="495">
        <v>2290</v>
      </c>
      <c r="E12" s="495">
        <v>948</v>
      </c>
      <c r="F12" s="495">
        <v>948</v>
      </c>
      <c r="G12" s="680">
        <f t="shared" si="0"/>
        <v>3238</v>
      </c>
      <c r="H12" s="680">
        <f t="shared" si="1"/>
        <v>3238</v>
      </c>
    </row>
    <row r="13" spans="1:8">
      <c r="A13" s="493" t="s">
        <v>2987</v>
      </c>
      <c r="B13" s="494" t="s">
        <v>2988</v>
      </c>
      <c r="C13" s="495">
        <v>3464</v>
      </c>
      <c r="D13" s="495">
        <v>3464</v>
      </c>
      <c r="E13" s="495">
        <v>854</v>
      </c>
      <c r="F13" s="495">
        <v>854</v>
      </c>
      <c r="G13" s="680">
        <f t="shared" si="0"/>
        <v>4318</v>
      </c>
      <c r="H13" s="680">
        <f t="shared" si="1"/>
        <v>4318</v>
      </c>
    </row>
    <row r="14" spans="1:8">
      <c r="A14" s="493" t="s">
        <v>2989</v>
      </c>
      <c r="B14" s="494" t="s">
        <v>2990</v>
      </c>
      <c r="C14" s="495">
        <v>770</v>
      </c>
      <c r="D14" s="495">
        <v>770</v>
      </c>
      <c r="E14" s="495">
        <v>80</v>
      </c>
      <c r="F14" s="495">
        <v>80</v>
      </c>
      <c r="G14" s="680">
        <f t="shared" si="0"/>
        <v>850</v>
      </c>
      <c r="H14" s="680">
        <f t="shared" si="1"/>
        <v>850</v>
      </c>
    </row>
    <row r="15" spans="1:8">
      <c r="A15" s="493" t="s">
        <v>2991</v>
      </c>
      <c r="B15" s="494" t="s">
        <v>2992</v>
      </c>
      <c r="C15" s="495">
        <v>3542</v>
      </c>
      <c r="D15" s="495">
        <v>3542</v>
      </c>
      <c r="E15" s="495">
        <v>644</v>
      </c>
      <c r="F15" s="495">
        <v>644</v>
      </c>
      <c r="G15" s="680">
        <f t="shared" si="0"/>
        <v>4186</v>
      </c>
      <c r="H15" s="680">
        <f t="shared" si="1"/>
        <v>4186</v>
      </c>
    </row>
    <row r="16" spans="1:8">
      <c r="A16" s="493" t="s">
        <v>2993</v>
      </c>
      <c r="B16" s="494" t="s">
        <v>2994</v>
      </c>
      <c r="C16" s="495">
        <v>10</v>
      </c>
      <c r="D16" s="495">
        <v>10</v>
      </c>
      <c r="E16" s="495">
        <v>30</v>
      </c>
      <c r="F16" s="495">
        <v>30</v>
      </c>
      <c r="G16" s="680">
        <f t="shared" si="0"/>
        <v>40</v>
      </c>
      <c r="H16" s="680">
        <f t="shared" si="1"/>
        <v>40</v>
      </c>
    </row>
    <row r="17" spans="1:8">
      <c r="A17" s="493" t="s">
        <v>2995</v>
      </c>
      <c r="B17" s="494" t="s">
        <v>2996</v>
      </c>
      <c r="C17" s="495">
        <v>17</v>
      </c>
      <c r="D17" s="495">
        <v>17</v>
      </c>
      <c r="E17" s="495">
        <v>259</v>
      </c>
      <c r="F17" s="495">
        <v>259</v>
      </c>
      <c r="G17" s="680">
        <f t="shared" si="0"/>
        <v>276</v>
      </c>
      <c r="H17" s="680">
        <f t="shared" si="1"/>
        <v>276</v>
      </c>
    </row>
    <row r="18" spans="1:8">
      <c r="A18" s="493" t="s">
        <v>2997</v>
      </c>
      <c r="B18" s="494" t="s">
        <v>2998</v>
      </c>
      <c r="C18" s="495">
        <v>1687</v>
      </c>
      <c r="D18" s="495">
        <v>1687</v>
      </c>
      <c r="E18" s="495">
        <v>512</v>
      </c>
      <c r="F18" s="495">
        <v>512</v>
      </c>
      <c r="G18" s="680">
        <f t="shared" si="0"/>
        <v>2199</v>
      </c>
      <c r="H18" s="680">
        <f t="shared" si="1"/>
        <v>2199</v>
      </c>
    </row>
    <row r="19" spans="1:8">
      <c r="A19" s="493" t="s">
        <v>2999</v>
      </c>
      <c r="B19" s="494" t="s">
        <v>3000</v>
      </c>
      <c r="C19" s="495">
        <v>255</v>
      </c>
      <c r="D19" s="495">
        <v>255</v>
      </c>
      <c r="E19" s="495">
        <v>0</v>
      </c>
      <c r="F19" s="495">
        <v>0</v>
      </c>
      <c r="G19" s="680">
        <f t="shared" si="0"/>
        <v>255</v>
      </c>
      <c r="H19" s="680">
        <f t="shared" si="1"/>
        <v>255</v>
      </c>
    </row>
    <row r="20" spans="1:8">
      <c r="A20" s="493" t="s">
        <v>3001</v>
      </c>
      <c r="B20" s="494" t="s">
        <v>3002</v>
      </c>
      <c r="C20" s="495">
        <v>1270</v>
      </c>
      <c r="D20" s="495">
        <v>1270</v>
      </c>
      <c r="E20" s="495">
        <v>184</v>
      </c>
      <c r="F20" s="495">
        <v>184</v>
      </c>
      <c r="G20" s="680">
        <f t="shared" si="0"/>
        <v>1454</v>
      </c>
      <c r="H20" s="680">
        <f t="shared" si="1"/>
        <v>1454</v>
      </c>
    </row>
    <row r="21" spans="1:8">
      <c r="A21" s="493" t="s">
        <v>3003</v>
      </c>
      <c r="B21" s="494" t="s">
        <v>3004</v>
      </c>
      <c r="C21" s="495">
        <v>40</v>
      </c>
      <c r="D21" s="495">
        <v>40</v>
      </c>
      <c r="E21" s="495">
        <v>28</v>
      </c>
      <c r="F21" s="495">
        <v>28</v>
      </c>
      <c r="G21" s="680">
        <f t="shared" si="0"/>
        <v>68</v>
      </c>
      <c r="H21" s="680">
        <f t="shared" si="1"/>
        <v>68</v>
      </c>
    </row>
    <row r="22" spans="1:8">
      <c r="A22" s="493" t="s">
        <v>3005</v>
      </c>
      <c r="B22" s="494" t="s">
        <v>3006</v>
      </c>
      <c r="C22" s="495">
        <v>1290</v>
      </c>
      <c r="D22" s="495">
        <v>1290</v>
      </c>
      <c r="E22" s="495">
        <v>1350</v>
      </c>
      <c r="F22" s="495">
        <v>1350</v>
      </c>
      <c r="G22" s="680">
        <f t="shared" si="0"/>
        <v>2640</v>
      </c>
      <c r="H22" s="680">
        <f t="shared" si="1"/>
        <v>2640</v>
      </c>
    </row>
    <row r="23" spans="1:8">
      <c r="A23" s="493" t="s">
        <v>3007</v>
      </c>
      <c r="B23" s="494" t="s">
        <v>3008</v>
      </c>
      <c r="C23" s="495">
        <v>2067</v>
      </c>
      <c r="D23" s="495">
        <v>2067</v>
      </c>
      <c r="E23" s="495">
        <v>708</v>
      </c>
      <c r="F23" s="495">
        <v>708</v>
      </c>
      <c r="G23" s="680">
        <f t="shared" si="0"/>
        <v>2775</v>
      </c>
      <c r="H23" s="680">
        <f t="shared" si="1"/>
        <v>2775</v>
      </c>
    </row>
    <row r="24" spans="1:8">
      <c r="A24" s="493" t="s">
        <v>3009</v>
      </c>
      <c r="B24" s="494" t="s">
        <v>3010</v>
      </c>
      <c r="C24" s="495">
        <v>30</v>
      </c>
      <c r="D24" s="495">
        <v>30</v>
      </c>
      <c r="E24" s="495">
        <v>0</v>
      </c>
      <c r="F24" s="495">
        <v>0</v>
      </c>
      <c r="G24" s="680">
        <f t="shared" si="0"/>
        <v>30</v>
      </c>
      <c r="H24" s="680">
        <f t="shared" si="1"/>
        <v>30</v>
      </c>
    </row>
    <row r="25" spans="1:8">
      <c r="A25" s="493" t="s">
        <v>3011</v>
      </c>
      <c r="B25" s="494" t="s">
        <v>3012</v>
      </c>
      <c r="C25" s="495">
        <v>100</v>
      </c>
      <c r="D25" s="495">
        <v>100</v>
      </c>
      <c r="E25" s="495">
        <v>0</v>
      </c>
      <c r="F25" s="495">
        <v>0</v>
      </c>
      <c r="G25" s="680">
        <f t="shared" si="0"/>
        <v>100</v>
      </c>
      <c r="H25" s="680">
        <f t="shared" si="1"/>
        <v>100</v>
      </c>
    </row>
    <row r="26" spans="1:8">
      <c r="A26" s="493" t="s">
        <v>3013</v>
      </c>
      <c r="B26" s="494" t="s">
        <v>3014</v>
      </c>
      <c r="C26" s="495">
        <v>20</v>
      </c>
      <c r="D26" s="495">
        <v>20</v>
      </c>
      <c r="E26" s="495">
        <v>0</v>
      </c>
      <c r="F26" s="495">
        <v>0</v>
      </c>
      <c r="G26" s="680">
        <f t="shared" si="0"/>
        <v>20</v>
      </c>
      <c r="H26" s="680">
        <f t="shared" si="1"/>
        <v>20</v>
      </c>
    </row>
    <row r="27" spans="1:8">
      <c r="A27" s="493" t="s">
        <v>3015</v>
      </c>
      <c r="B27" s="494" t="s">
        <v>3016</v>
      </c>
      <c r="C27" s="495">
        <v>87</v>
      </c>
      <c r="D27" s="495">
        <v>87</v>
      </c>
      <c r="E27" s="495">
        <v>342</v>
      </c>
      <c r="F27" s="495">
        <v>342</v>
      </c>
      <c r="G27" s="680">
        <f t="shared" si="0"/>
        <v>429</v>
      </c>
      <c r="H27" s="680">
        <f t="shared" si="1"/>
        <v>429</v>
      </c>
    </row>
    <row r="28" spans="1:8">
      <c r="A28" s="493" t="s">
        <v>3017</v>
      </c>
      <c r="B28" s="494" t="s">
        <v>3018</v>
      </c>
      <c r="C28" s="495">
        <v>10</v>
      </c>
      <c r="D28" s="495">
        <v>10</v>
      </c>
      <c r="E28" s="495">
        <v>72</v>
      </c>
      <c r="F28" s="495">
        <v>72</v>
      </c>
      <c r="G28" s="680">
        <f t="shared" si="0"/>
        <v>82</v>
      </c>
      <c r="H28" s="680">
        <f t="shared" si="1"/>
        <v>82</v>
      </c>
    </row>
    <row r="29" spans="1:8">
      <c r="A29" s="493" t="s">
        <v>3019</v>
      </c>
      <c r="B29" s="494" t="s">
        <v>3020</v>
      </c>
      <c r="C29" s="495">
        <v>320</v>
      </c>
      <c r="D29" s="495">
        <v>320</v>
      </c>
      <c r="E29" s="495">
        <v>0</v>
      </c>
      <c r="F29" s="495">
        <v>0</v>
      </c>
      <c r="G29" s="680">
        <f t="shared" si="0"/>
        <v>320</v>
      </c>
      <c r="H29" s="680">
        <f t="shared" si="1"/>
        <v>320</v>
      </c>
    </row>
    <row r="30" spans="1:8">
      <c r="A30" s="493" t="s">
        <v>3021</v>
      </c>
      <c r="B30" s="494" t="s">
        <v>3022</v>
      </c>
      <c r="C30" s="495">
        <v>51</v>
      </c>
      <c r="D30" s="495">
        <v>51</v>
      </c>
      <c r="E30" s="495">
        <v>0</v>
      </c>
      <c r="F30" s="495">
        <v>0</v>
      </c>
      <c r="G30" s="680">
        <f t="shared" si="0"/>
        <v>51</v>
      </c>
      <c r="H30" s="680">
        <f t="shared" si="1"/>
        <v>51</v>
      </c>
    </row>
    <row r="31" spans="1:8">
      <c r="A31" s="493" t="s">
        <v>3079</v>
      </c>
      <c r="B31" s="494" t="s">
        <v>3080</v>
      </c>
      <c r="C31" s="495">
        <v>0</v>
      </c>
      <c r="D31" s="495">
        <v>0</v>
      </c>
      <c r="E31" s="495">
        <v>35</v>
      </c>
      <c r="F31" s="495">
        <v>35</v>
      </c>
      <c r="G31" s="680">
        <f t="shared" si="0"/>
        <v>35</v>
      </c>
      <c r="H31" s="680">
        <f t="shared" si="1"/>
        <v>35</v>
      </c>
    </row>
    <row r="32" spans="1:8">
      <c r="A32" s="493" t="s">
        <v>3108</v>
      </c>
      <c r="B32" s="494" t="s">
        <v>3109</v>
      </c>
      <c r="C32" s="495">
        <v>560</v>
      </c>
      <c r="D32" s="495">
        <v>560</v>
      </c>
      <c r="E32" s="495">
        <v>32</v>
      </c>
      <c r="F32" s="495">
        <v>32</v>
      </c>
      <c r="G32" s="680">
        <f t="shared" si="0"/>
        <v>592</v>
      </c>
      <c r="H32" s="680">
        <f t="shared" si="1"/>
        <v>592</v>
      </c>
    </row>
    <row r="33" spans="1:8">
      <c r="A33" s="493" t="s">
        <v>3114</v>
      </c>
      <c r="B33" s="494" t="s">
        <v>3115</v>
      </c>
      <c r="C33" s="495">
        <v>0</v>
      </c>
      <c r="D33" s="495">
        <v>0</v>
      </c>
      <c r="E33" s="495">
        <v>5</v>
      </c>
      <c r="F33" s="495">
        <v>5</v>
      </c>
      <c r="G33" s="680">
        <f t="shared" si="0"/>
        <v>5</v>
      </c>
      <c r="H33" s="680">
        <f t="shared" si="1"/>
        <v>5</v>
      </c>
    </row>
    <row r="34" spans="1:8">
      <c r="A34" s="689" t="s">
        <v>3957</v>
      </c>
      <c r="B34" s="690" t="s">
        <v>3958</v>
      </c>
      <c r="C34" s="691">
        <v>1860</v>
      </c>
      <c r="D34" s="691"/>
      <c r="E34" s="691">
        <v>273</v>
      </c>
      <c r="F34" s="691"/>
      <c r="G34" s="692">
        <f t="shared" si="0"/>
        <v>2133</v>
      </c>
      <c r="H34" s="692">
        <f t="shared" si="1"/>
        <v>0</v>
      </c>
    </row>
    <row r="35" spans="1:8">
      <c r="A35" s="493" t="s">
        <v>4213</v>
      </c>
      <c r="B35" s="494" t="s">
        <v>4214</v>
      </c>
      <c r="C35" s="495">
        <v>166</v>
      </c>
      <c r="D35" s="495">
        <v>166</v>
      </c>
      <c r="E35" s="495">
        <v>23</v>
      </c>
      <c r="F35" s="495">
        <v>23</v>
      </c>
      <c r="G35" s="680">
        <f t="shared" si="0"/>
        <v>189</v>
      </c>
      <c r="H35" s="680">
        <f t="shared" si="1"/>
        <v>189</v>
      </c>
    </row>
    <row r="36" spans="1:8">
      <c r="A36" s="493" t="s">
        <v>4257</v>
      </c>
      <c r="B36" s="494" t="s">
        <v>4258</v>
      </c>
      <c r="C36" s="495">
        <v>1</v>
      </c>
      <c r="D36" s="495">
        <v>1</v>
      </c>
      <c r="E36" s="495">
        <v>0</v>
      </c>
      <c r="F36" s="495">
        <v>0</v>
      </c>
      <c r="G36" s="680">
        <f t="shared" si="0"/>
        <v>1</v>
      </c>
      <c r="H36" s="680">
        <f t="shared" si="1"/>
        <v>1</v>
      </c>
    </row>
    <row r="37" spans="1:8">
      <c r="A37" s="493" t="s">
        <v>4273</v>
      </c>
      <c r="B37" s="494" t="s">
        <v>4274</v>
      </c>
      <c r="C37" s="495">
        <v>65</v>
      </c>
      <c r="D37" s="495">
        <v>65</v>
      </c>
      <c r="E37" s="495">
        <v>0</v>
      </c>
      <c r="F37" s="495">
        <v>0</v>
      </c>
      <c r="G37" s="680">
        <f t="shared" si="0"/>
        <v>65</v>
      </c>
      <c r="H37" s="680">
        <f t="shared" si="1"/>
        <v>65</v>
      </c>
    </row>
    <row r="38" spans="1:8">
      <c r="A38" s="493" t="s">
        <v>4275</v>
      </c>
      <c r="B38" s="494" t="s">
        <v>4276</v>
      </c>
      <c r="C38" s="495">
        <v>10</v>
      </c>
      <c r="D38" s="495">
        <v>10</v>
      </c>
      <c r="E38" s="495">
        <v>0</v>
      </c>
      <c r="F38" s="495">
        <v>0</v>
      </c>
      <c r="G38" s="680">
        <f t="shared" si="0"/>
        <v>10</v>
      </c>
      <c r="H38" s="680">
        <f t="shared" si="1"/>
        <v>10</v>
      </c>
    </row>
    <row r="39" spans="1:8">
      <c r="A39" s="493" t="s">
        <v>4277</v>
      </c>
      <c r="B39" s="494" t="s">
        <v>4278</v>
      </c>
      <c r="C39" s="495">
        <v>680</v>
      </c>
      <c r="D39" s="495">
        <v>680</v>
      </c>
      <c r="E39" s="495">
        <v>207</v>
      </c>
      <c r="F39" s="495">
        <v>207</v>
      </c>
      <c r="G39" s="680">
        <f t="shared" si="0"/>
        <v>887</v>
      </c>
      <c r="H39" s="680">
        <f t="shared" si="1"/>
        <v>887</v>
      </c>
    </row>
    <row r="40" spans="1:8">
      <c r="A40" s="493" t="s">
        <v>4279</v>
      </c>
      <c r="B40" s="494" t="s">
        <v>4280</v>
      </c>
      <c r="C40" s="495">
        <v>46</v>
      </c>
      <c r="D40" s="495">
        <v>46</v>
      </c>
      <c r="E40" s="495">
        <v>203</v>
      </c>
      <c r="F40" s="495">
        <v>203</v>
      </c>
      <c r="G40" s="680">
        <f t="shared" si="0"/>
        <v>249</v>
      </c>
      <c r="H40" s="680">
        <f t="shared" si="1"/>
        <v>249</v>
      </c>
    </row>
    <row r="41" spans="1:8">
      <c r="A41" s="493" t="s">
        <v>4281</v>
      </c>
      <c r="B41" s="494" t="s">
        <v>4282</v>
      </c>
      <c r="C41" s="495">
        <v>3939</v>
      </c>
      <c r="D41" s="495">
        <v>3939</v>
      </c>
      <c r="E41" s="495">
        <v>1468</v>
      </c>
      <c r="F41" s="495">
        <v>1468</v>
      </c>
      <c r="G41" s="680">
        <f t="shared" si="0"/>
        <v>5407</v>
      </c>
      <c r="H41" s="680">
        <f t="shared" si="1"/>
        <v>5407</v>
      </c>
    </row>
    <row r="42" spans="1:8">
      <c r="A42" s="493" t="s">
        <v>4283</v>
      </c>
      <c r="B42" s="494" t="s">
        <v>4284</v>
      </c>
      <c r="C42" s="495">
        <v>913</v>
      </c>
      <c r="D42" s="495">
        <v>913</v>
      </c>
      <c r="E42" s="495">
        <v>86</v>
      </c>
      <c r="F42" s="495">
        <v>86</v>
      </c>
      <c r="G42" s="680">
        <f t="shared" si="0"/>
        <v>999</v>
      </c>
      <c r="H42" s="680">
        <f t="shared" si="1"/>
        <v>999</v>
      </c>
    </row>
    <row r="43" spans="1:8">
      <c r="A43" s="493" t="s">
        <v>4285</v>
      </c>
      <c r="B43" s="494" t="s">
        <v>4286</v>
      </c>
      <c r="C43" s="495">
        <v>60</v>
      </c>
      <c r="D43" s="495">
        <v>60</v>
      </c>
      <c r="E43" s="495">
        <v>0</v>
      </c>
      <c r="F43" s="495">
        <v>0</v>
      </c>
      <c r="G43" s="680">
        <f t="shared" si="0"/>
        <v>60</v>
      </c>
      <c r="H43" s="680">
        <f t="shared" si="1"/>
        <v>60</v>
      </c>
    </row>
    <row r="44" spans="1:8">
      <c r="A44" s="493" t="s">
        <v>4285</v>
      </c>
      <c r="B44" s="494" t="s">
        <v>4611</v>
      </c>
      <c r="C44" s="495">
        <v>41</v>
      </c>
      <c r="D44" s="495">
        <v>41</v>
      </c>
      <c r="E44" s="495">
        <v>0</v>
      </c>
      <c r="F44" s="495">
        <v>0</v>
      </c>
      <c r="G44" s="680">
        <f t="shared" si="0"/>
        <v>41</v>
      </c>
      <c r="H44" s="680">
        <f t="shared" si="1"/>
        <v>41</v>
      </c>
    </row>
    <row r="45" spans="1:8">
      <c r="A45" s="493" t="s">
        <v>4287</v>
      </c>
      <c r="B45" s="494" t="s">
        <v>4288</v>
      </c>
      <c r="C45" s="495">
        <v>1829</v>
      </c>
      <c r="D45" s="495">
        <v>1829</v>
      </c>
      <c r="E45" s="495">
        <v>76</v>
      </c>
      <c r="F45" s="495">
        <v>76</v>
      </c>
      <c r="G45" s="680">
        <f t="shared" si="0"/>
        <v>1905</v>
      </c>
      <c r="H45" s="680">
        <f t="shared" si="1"/>
        <v>1905</v>
      </c>
    </row>
    <row r="46" spans="1:8">
      <c r="A46" s="493" t="s">
        <v>4289</v>
      </c>
      <c r="B46" s="494" t="s">
        <v>4290</v>
      </c>
      <c r="C46" s="495">
        <v>120</v>
      </c>
      <c r="D46" s="495">
        <v>120</v>
      </c>
      <c r="E46" s="495">
        <v>246</v>
      </c>
      <c r="F46" s="495">
        <v>246</v>
      </c>
      <c r="G46" s="680">
        <f t="shared" si="0"/>
        <v>366</v>
      </c>
      <c r="H46" s="680">
        <f t="shared" si="1"/>
        <v>366</v>
      </c>
    </row>
    <row r="47" spans="1:8">
      <c r="A47" s="493" t="s">
        <v>4291</v>
      </c>
      <c r="B47" s="494" t="s">
        <v>4292</v>
      </c>
      <c r="C47" s="495">
        <v>0</v>
      </c>
      <c r="D47" s="495">
        <v>0</v>
      </c>
      <c r="E47" s="495">
        <v>54</v>
      </c>
      <c r="F47" s="495">
        <v>54</v>
      </c>
      <c r="G47" s="680">
        <f t="shared" si="0"/>
        <v>54</v>
      </c>
      <c r="H47" s="680">
        <f t="shared" si="1"/>
        <v>54</v>
      </c>
    </row>
    <row r="48" spans="1:8">
      <c r="A48" s="493" t="s">
        <v>4293</v>
      </c>
      <c r="B48" s="494" t="s">
        <v>4294</v>
      </c>
      <c r="C48" s="495">
        <v>1221</v>
      </c>
      <c r="D48" s="495">
        <v>1221</v>
      </c>
      <c r="E48" s="495">
        <v>253</v>
      </c>
      <c r="F48" s="495">
        <v>253</v>
      </c>
      <c r="G48" s="680">
        <f t="shared" si="0"/>
        <v>1474</v>
      </c>
      <c r="H48" s="680">
        <f t="shared" si="1"/>
        <v>1474</v>
      </c>
    </row>
    <row r="49" spans="1:8">
      <c r="A49" s="493" t="s">
        <v>4295</v>
      </c>
      <c r="B49" s="494" t="s">
        <v>4296</v>
      </c>
      <c r="C49" s="495">
        <v>872</v>
      </c>
      <c r="D49" s="495">
        <v>872</v>
      </c>
      <c r="E49" s="495">
        <v>259</v>
      </c>
      <c r="F49" s="495">
        <v>259</v>
      </c>
      <c r="G49" s="680">
        <f t="shared" si="0"/>
        <v>1131</v>
      </c>
      <c r="H49" s="680">
        <f t="shared" si="1"/>
        <v>1131</v>
      </c>
    </row>
    <row r="50" spans="1:8">
      <c r="A50" s="493" t="s">
        <v>4295</v>
      </c>
      <c r="B50" s="494" t="s">
        <v>4614</v>
      </c>
      <c r="C50" s="495">
        <v>255</v>
      </c>
      <c r="D50" s="495">
        <v>255</v>
      </c>
      <c r="E50" s="495">
        <v>0</v>
      </c>
      <c r="F50" s="495">
        <v>0</v>
      </c>
      <c r="G50" s="680">
        <f t="shared" si="0"/>
        <v>255</v>
      </c>
      <c r="H50" s="680">
        <f t="shared" si="1"/>
        <v>255</v>
      </c>
    </row>
    <row r="51" spans="1:8">
      <c r="A51" s="493" t="s">
        <v>4297</v>
      </c>
      <c r="B51" s="494" t="s">
        <v>4298</v>
      </c>
      <c r="C51" s="495">
        <v>355</v>
      </c>
      <c r="D51" s="495">
        <v>355</v>
      </c>
      <c r="E51" s="495">
        <v>129</v>
      </c>
      <c r="F51" s="495">
        <v>129</v>
      </c>
      <c r="G51" s="680">
        <f t="shared" si="0"/>
        <v>484</v>
      </c>
      <c r="H51" s="680">
        <f t="shared" si="1"/>
        <v>484</v>
      </c>
    </row>
    <row r="52" spans="1:8">
      <c r="A52" s="493" t="s">
        <v>4299</v>
      </c>
      <c r="B52" s="494" t="s">
        <v>4300</v>
      </c>
      <c r="C52" s="495">
        <v>133</v>
      </c>
      <c r="D52" s="495">
        <v>133</v>
      </c>
      <c r="E52" s="495">
        <v>1429</v>
      </c>
      <c r="F52" s="495">
        <v>1429</v>
      </c>
      <c r="G52" s="680">
        <f t="shared" si="0"/>
        <v>1562</v>
      </c>
      <c r="H52" s="680">
        <f t="shared" si="1"/>
        <v>1562</v>
      </c>
    </row>
    <row r="53" spans="1:8">
      <c r="A53" s="493" t="s">
        <v>4299</v>
      </c>
      <c r="B53" s="494" t="s">
        <v>4612</v>
      </c>
      <c r="C53" s="495">
        <v>10</v>
      </c>
      <c r="D53" s="495">
        <v>10</v>
      </c>
      <c r="E53" s="495">
        <v>415</v>
      </c>
      <c r="F53" s="495">
        <v>415</v>
      </c>
      <c r="G53" s="680">
        <f t="shared" si="0"/>
        <v>425</v>
      </c>
      <c r="H53" s="680">
        <f t="shared" si="1"/>
        <v>425</v>
      </c>
    </row>
    <row r="54" spans="1:8">
      <c r="A54" s="493" t="s">
        <v>4301</v>
      </c>
      <c r="B54" s="494" t="s">
        <v>4302</v>
      </c>
      <c r="C54" s="495">
        <v>0</v>
      </c>
      <c r="D54" s="495">
        <v>0</v>
      </c>
      <c r="E54" s="495">
        <v>23</v>
      </c>
      <c r="F54" s="495">
        <v>23</v>
      </c>
      <c r="G54" s="680">
        <f t="shared" si="0"/>
        <v>23</v>
      </c>
      <c r="H54" s="680">
        <f t="shared" si="1"/>
        <v>23</v>
      </c>
    </row>
    <row r="55" spans="1:8">
      <c r="A55" s="493" t="s">
        <v>4303</v>
      </c>
      <c r="B55" s="494" t="s">
        <v>4304</v>
      </c>
      <c r="C55" s="495">
        <v>30</v>
      </c>
      <c r="D55" s="495">
        <v>30</v>
      </c>
      <c r="E55" s="495">
        <v>23</v>
      </c>
      <c r="F55" s="495">
        <v>23</v>
      </c>
      <c r="G55" s="680">
        <f t="shared" si="0"/>
        <v>53</v>
      </c>
      <c r="H55" s="680">
        <f t="shared" si="1"/>
        <v>53</v>
      </c>
    </row>
    <row r="56" spans="1:8">
      <c r="A56" s="493" t="s">
        <v>4307</v>
      </c>
      <c r="B56" s="494" t="s">
        <v>4308</v>
      </c>
      <c r="C56" s="495">
        <v>6376</v>
      </c>
      <c r="D56" s="495">
        <v>6376</v>
      </c>
      <c r="E56" s="495">
        <v>1029</v>
      </c>
      <c r="F56" s="495">
        <v>1029</v>
      </c>
      <c r="G56" s="680">
        <f t="shared" si="0"/>
        <v>7405</v>
      </c>
      <c r="H56" s="680">
        <f t="shared" si="1"/>
        <v>7405</v>
      </c>
    </row>
    <row r="57" spans="1:8">
      <c r="A57" s="493" t="s">
        <v>4309</v>
      </c>
      <c r="B57" s="494" t="s">
        <v>4613</v>
      </c>
      <c r="C57" s="495">
        <v>2706</v>
      </c>
      <c r="D57" s="495">
        <v>2706</v>
      </c>
      <c r="E57" s="495">
        <v>763</v>
      </c>
      <c r="F57" s="495">
        <v>763</v>
      </c>
      <c r="G57" s="680">
        <f t="shared" si="0"/>
        <v>3469</v>
      </c>
      <c r="H57" s="680">
        <f t="shared" si="1"/>
        <v>3469</v>
      </c>
    </row>
    <row r="58" spans="1:8">
      <c r="A58" s="493" t="s">
        <v>4315</v>
      </c>
      <c r="B58" s="494" t="s">
        <v>4316</v>
      </c>
      <c r="C58" s="495">
        <v>0</v>
      </c>
      <c r="D58" s="495">
        <v>0</v>
      </c>
      <c r="E58" s="495">
        <v>9</v>
      </c>
      <c r="F58" s="495">
        <v>9</v>
      </c>
      <c r="G58" s="680">
        <f t="shared" si="0"/>
        <v>9</v>
      </c>
      <c r="H58" s="680">
        <f t="shared" si="1"/>
        <v>9</v>
      </c>
    </row>
    <row r="59" spans="1:8">
      <c r="A59" s="493" t="s">
        <v>4317</v>
      </c>
      <c r="B59" s="494" t="s">
        <v>4318</v>
      </c>
      <c r="C59" s="495">
        <v>0</v>
      </c>
      <c r="D59" s="495">
        <v>0</v>
      </c>
      <c r="E59" s="495">
        <v>35</v>
      </c>
      <c r="F59" s="495">
        <v>35</v>
      </c>
      <c r="G59" s="680">
        <f t="shared" si="0"/>
        <v>35</v>
      </c>
      <c r="H59" s="680">
        <f t="shared" si="1"/>
        <v>35</v>
      </c>
    </row>
    <row r="60" spans="1:8">
      <c r="A60" s="493" t="s">
        <v>4321</v>
      </c>
      <c r="B60" s="494" t="s">
        <v>4322</v>
      </c>
      <c r="C60" s="495">
        <v>10</v>
      </c>
      <c r="D60" s="495">
        <v>10</v>
      </c>
      <c r="E60" s="495">
        <v>0</v>
      </c>
      <c r="F60" s="495">
        <v>0</v>
      </c>
      <c r="G60" s="680">
        <f t="shared" si="0"/>
        <v>10</v>
      </c>
      <c r="H60" s="680">
        <f t="shared" si="1"/>
        <v>10</v>
      </c>
    </row>
    <row r="61" spans="1:8">
      <c r="A61" s="493" t="s">
        <v>4349</v>
      </c>
      <c r="B61" s="494" t="s">
        <v>4350</v>
      </c>
      <c r="C61" s="495">
        <v>0</v>
      </c>
      <c r="D61" s="495">
        <v>0</v>
      </c>
      <c r="E61" s="495">
        <v>18</v>
      </c>
      <c r="F61" s="495">
        <v>18</v>
      </c>
      <c r="G61" s="680">
        <f t="shared" si="0"/>
        <v>18</v>
      </c>
      <c r="H61" s="680">
        <f t="shared" si="1"/>
        <v>18</v>
      </c>
    </row>
    <row r="62" spans="1:8">
      <c r="A62" s="493" t="s">
        <v>4365</v>
      </c>
      <c r="B62" s="494" t="s">
        <v>4366</v>
      </c>
      <c r="C62" s="495">
        <v>0</v>
      </c>
      <c r="D62" s="495">
        <v>0</v>
      </c>
      <c r="E62" s="495">
        <v>20</v>
      </c>
      <c r="F62" s="495">
        <v>20</v>
      </c>
      <c r="G62" s="680">
        <f t="shared" si="0"/>
        <v>20</v>
      </c>
      <c r="H62" s="680">
        <f t="shared" si="1"/>
        <v>20</v>
      </c>
    </row>
    <row r="63" spans="1:8">
      <c r="A63" s="697" t="s">
        <v>4505</v>
      </c>
      <c r="B63" s="698" t="s">
        <v>3958</v>
      </c>
      <c r="C63" s="699">
        <v>749</v>
      </c>
      <c r="D63" s="699">
        <v>2609</v>
      </c>
      <c r="E63" s="699">
        <v>105</v>
      </c>
      <c r="F63" s="699">
        <v>378</v>
      </c>
      <c r="G63" s="692">
        <f t="shared" si="0"/>
        <v>854</v>
      </c>
      <c r="H63" s="692">
        <f t="shared" si="1"/>
        <v>2987</v>
      </c>
    </row>
    <row r="64" spans="1:8" ht="13.6">
      <c r="A64" s="681"/>
      <c r="B64" s="681" t="s">
        <v>4594</v>
      </c>
      <c r="C64" s="682">
        <f>SUM(C9:C63)</f>
        <v>45270</v>
      </c>
      <c r="D64" s="682">
        <f t="shared" ref="D64:H64" si="2">SUM(D9:D63)</f>
        <v>45270</v>
      </c>
      <c r="E64" s="682">
        <f t="shared" si="2"/>
        <v>13959</v>
      </c>
      <c r="F64" s="682">
        <f t="shared" si="2"/>
        <v>13959</v>
      </c>
      <c r="G64" s="682">
        <f t="shared" si="2"/>
        <v>59229</v>
      </c>
      <c r="H64" s="682">
        <f t="shared" si="2"/>
        <v>59229</v>
      </c>
    </row>
    <row r="65" spans="3:7">
      <c r="C65" s="687"/>
      <c r="D65" s="687"/>
      <c r="E65" s="687"/>
      <c r="G65" s="687"/>
    </row>
    <row r="66" spans="3:7">
      <c r="C66" s="686"/>
      <c r="D66" s="686"/>
      <c r="E66" s="686"/>
      <c r="F66" s="686"/>
      <c r="G66" s="686"/>
    </row>
  </sheetData>
  <sortState ref="A11:E104">
    <sortCondition ref="A11:A104"/>
  </sortState>
  <mergeCells count="5">
    <mergeCell ref="A5:A6"/>
    <mergeCell ref="B5:B6"/>
    <mergeCell ref="C5:D5"/>
    <mergeCell ref="E5:F5"/>
    <mergeCell ref="G5:H5"/>
  </mergeCells>
  <pageMargins left="0" right="0" top="0" bottom="0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79"/>
  <sheetViews>
    <sheetView topLeftCell="A17" workbookViewId="0">
      <selection activeCell="J22" sqref="J22"/>
    </sheetView>
  </sheetViews>
  <sheetFormatPr defaultRowHeight="12.9"/>
  <cols>
    <col min="2" max="2" width="49" customWidth="1"/>
    <col min="3" max="3" width="8.625" customWidth="1"/>
    <col min="4" max="4" width="7.125" customWidth="1"/>
    <col min="5" max="5" width="7.25" customWidth="1"/>
    <col min="6" max="6" width="6.25" customWidth="1"/>
    <col min="7" max="7" width="7.625" customWidth="1"/>
    <col min="8" max="8" width="7.125" customWidth="1"/>
  </cols>
  <sheetData>
    <row r="1" spans="1:8" ht="13.6">
      <c r="A1" s="386"/>
      <c r="B1" s="387" t="s">
        <v>167</v>
      </c>
      <c r="C1" s="380" t="str">
        <f>Kadar.ode.!C1</f>
        <v>ОПШТА БОЛНИЦА СЕНТА</v>
      </c>
      <c r="D1" s="382"/>
      <c r="E1" s="382"/>
      <c r="F1" s="382"/>
      <c r="G1" s="384"/>
      <c r="H1" s="101"/>
    </row>
    <row r="2" spans="1:8" ht="13.6">
      <c r="A2" s="386"/>
      <c r="B2" s="387" t="s">
        <v>168</v>
      </c>
      <c r="C2" s="380" t="str">
        <f>Kadar.ode.!C2</f>
        <v>08923507</v>
      </c>
      <c r="D2" s="382"/>
      <c r="E2" s="382"/>
      <c r="F2" s="382"/>
      <c r="G2" s="384"/>
      <c r="H2" s="101"/>
    </row>
    <row r="3" spans="1:8" ht="13.6">
      <c r="A3" s="386"/>
      <c r="B3" s="387"/>
      <c r="C3" s="380"/>
      <c r="D3" s="382"/>
      <c r="E3" s="382"/>
      <c r="F3" s="382"/>
      <c r="G3" s="384"/>
      <c r="H3" s="101"/>
    </row>
    <row r="4" spans="1:8" ht="14.3">
      <c r="A4" s="386"/>
      <c r="B4" s="387" t="s">
        <v>1805</v>
      </c>
      <c r="C4" s="381" t="s">
        <v>1764</v>
      </c>
      <c r="D4" s="383"/>
      <c r="E4" s="383"/>
      <c r="F4" s="383"/>
      <c r="G4" s="385"/>
      <c r="H4" s="101"/>
    </row>
    <row r="5" spans="1:8" ht="14.3">
      <c r="A5" s="386"/>
      <c r="B5" s="387" t="s">
        <v>209</v>
      </c>
      <c r="C5" s="381" t="s">
        <v>1909</v>
      </c>
      <c r="D5" s="383"/>
      <c r="E5" s="383"/>
      <c r="F5" s="383"/>
      <c r="G5" s="385"/>
      <c r="H5" s="101"/>
    </row>
    <row r="6" spans="1:8" ht="15.65">
      <c r="A6" s="174"/>
      <c r="B6" s="174"/>
      <c r="C6" s="174"/>
      <c r="D6" s="174"/>
      <c r="E6" s="174"/>
      <c r="F6" s="174"/>
      <c r="G6" s="376"/>
      <c r="H6" s="376"/>
    </row>
    <row r="7" spans="1:8">
      <c r="A7" s="810" t="s">
        <v>118</v>
      </c>
      <c r="B7" s="810" t="s">
        <v>211</v>
      </c>
      <c r="C7" s="804" t="s">
        <v>1763</v>
      </c>
      <c r="D7" s="804"/>
      <c r="E7" s="804" t="s">
        <v>1762</v>
      </c>
      <c r="F7" s="804"/>
      <c r="G7" s="804" t="s">
        <v>86</v>
      </c>
      <c r="H7" s="804"/>
    </row>
    <row r="8" spans="1:8" ht="48.1" customHeight="1" thickBot="1">
      <c r="A8" s="811"/>
      <c r="B8" s="811"/>
      <c r="C8" s="377" t="s">
        <v>1817</v>
      </c>
      <c r="D8" s="377" t="s">
        <v>1852</v>
      </c>
      <c r="E8" s="377" t="s">
        <v>1817</v>
      </c>
      <c r="F8" s="377" t="s">
        <v>1852</v>
      </c>
      <c r="G8" s="377" t="s">
        <v>1817</v>
      </c>
      <c r="H8" s="377" t="s">
        <v>1852</v>
      </c>
    </row>
    <row r="9" spans="1:8" ht="14.3" thickTop="1">
      <c r="A9" s="268"/>
      <c r="B9" s="365" t="s">
        <v>210</v>
      </c>
      <c r="C9" s="365"/>
      <c r="D9" s="365"/>
      <c r="E9" s="365"/>
      <c r="F9" s="365"/>
      <c r="G9" s="365"/>
      <c r="H9" s="364"/>
    </row>
    <row r="10" spans="1:8" ht="13.6">
      <c r="A10" s="270"/>
      <c r="B10" s="363" t="s">
        <v>1761</v>
      </c>
      <c r="C10" s="136"/>
      <c r="D10" s="136"/>
      <c r="E10" s="137"/>
      <c r="F10" s="137"/>
      <c r="G10" s="138"/>
      <c r="H10" s="137"/>
    </row>
    <row r="11" spans="1:8">
      <c r="A11" s="689" t="s">
        <v>2913</v>
      </c>
      <c r="B11" s="690" t="s">
        <v>2914</v>
      </c>
      <c r="C11" s="691">
        <v>19</v>
      </c>
      <c r="D11" s="691">
        <v>3375</v>
      </c>
      <c r="E11" s="691">
        <v>0</v>
      </c>
      <c r="F11" s="691">
        <v>252</v>
      </c>
      <c r="G11" s="692">
        <f>C11+E11</f>
        <v>19</v>
      </c>
      <c r="H11" s="692">
        <f>D11+F11</f>
        <v>3627</v>
      </c>
    </row>
    <row r="12" spans="1:8">
      <c r="A12" s="689" t="s">
        <v>2917</v>
      </c>
      <c r="B12" s="690" t="s">
        <v>2918</v>
      </c>
      <c r="C12" s="691">
        <v>71</v>
      </c>
      <c r="D12" s="691"/>
      <c r="E12" s="691">
        <v>9</v>
      </c>
      <c r="F12" s="691"/>
      <c r="G12" s="692">
        <f t="shared" ref="G12:G75" si="0">C12+E12</f>
        <v>80</v>
      </c>
      <c r="H12" s="692">
        <f t="shared" ref="H12:H75" si="1">D12+F12</f>
        <v>0</v>
      </c>
    </row>
    <row r="13" spans="1:8">
      <c r="A13" s="689" t="s">
        <v>2919</v>
      </c>
      <c r="B13" s="690" t="s">
        <v>2920</v>
      </c>
      <c r="C13" s="691">
        <v>206</v>
      </c>
      <c r="D13" s="691"/>
      <c r="E13" s="691">
        <v>20</v>
      </c>
      <c r="F13" s="691"/>
      <c r="G13" s="692">
        <f t="shared" si="0"/>
        <v>226</v>
      </c>
      <c r="H13" s="692">
        <f t="shared" si="1"/>
        <v>0</v>
      </c>
    </row>
    <row r="14" spans="1:8">
      <c r="A14" s="689" t="s">
        <v>2921</v>
      </c>
      <c r="B14" s="690" t="s">
        <v>2922</v>
      </c>
      <c r="C14" s="691">
        <v>21</v>
      </c>
      <c r="D14" s="691"/>
      <c r="E14" s="691">
        <v>1</v>
      </c>
      <c r="F14" s="691"/>
      <c r="G14" s="692">
        <f t="shared" si="0"/>
        <v>22</v>
      </c>
      <c r="H14" s="692">
        <f t="shared" si="1"/>
        <v>0</v>
      </c>
    </row>
    <row r="15" spans="1:8">
      <c r="A15" s="493" t="s">
        <v>2923</v>
      </c>
      <c r="B15" s="494" t="s">
        <v>2924</v>
      </c>
      <c r="C15" s="495">
        <v>9</v>
      </c>
      <c r="D15" s="495">
        <v>9</v>
      </c>
      <c r="E15" s="495">
        <v>0</v>
      </c>
      <c r="F15" s="495"/>
      <c r="G15" s="680">
        <f t="shared" si="0"/>
        <v>9</v>
      </c>
      <c r="H15" s="680">
        <f t="shared" si="1"/>
        <v>9</v>
      </c>
    </row>
    <row r="16" spans="1:8">
      <c r="A16" s="689" t="s">
        <v>2925</v>
      </c>
      <c r="B16" s="690" t="s">
        <v>2926</v>
      </c>
      <c r="C16" s="691">
        <v>919</v>
      </c>
      <c r="D16" s="691"/>
      <c r="E16" s="691">
        <v>74</v>
      </c>
      <c r="F16" s="691"/>
      <c r="G16" s="692">
        <f t="shared" si="0"/>
        <v>993</v>
      </c>
      <c r="H16" s="692">
        <f t="shared" si="1"/>
        <v>0</v>
      </c>
    </row>
    <row r="17" spans="1:8">
      <c r="A17" s="689" t="s">
        <v>2927</v>
      </c>
      <c r="B17" s="690" t="s">
        <v>2928</v>
      </c>
      <c r="C17" s="691">
        <v>132</v>
      </c>
      <c r="D17" s="691"/>
      <c r="E17" s="691">
        <v>6</v>
      </c>
      <c r="F17" s="691"/>
      <c r="G17" s="692">
        <f t="shared" si="0"/>
        <v>138</v>
      </c>
      <c r="H17" s="692">
        <f t="shared" si="1"/>
        <v>0</v>
      </c>
    </row>
    <row r="18" spans="1:8">
      <c r="A18" s="689" t="s">
        <v>2929</v>
      </c>
      <c r="B18" s="690" t="s">
        <v>2930</v>
      </c>
      <c r="C18" s="691">
        <v>112</v>
      </c>
      <c r="D18" s="691"/>
      <c r="E18" s="691">
        <v>4</v>
      </c>
      <c r="F18" s="691"/>
      <c r="G18" s="692">
        <f t="shared" si="0"/>
        <v>116</v>
      </c>
      <c r="H18" s="692">
        <f t="shared" si="1"/>
        <v>0</v>
      </c>
    </row>
    <row r="19" spans="1:8">
      <c r="A19" s="689" t="s">
        <v>2931</v>
      </c>
      <c r="B19" s="690" t="s">
        <v>2932</v>
      </c>
      <c r="C19" s="691">
        <v>19</v>
      </c>
      <c r="D19" s="691"/>
      <c r="E19" s="691">
        <v>0</v>
      </c>
      <c r="F19" s="691"/>
      <c r="G19" s="692">
        <f t="shared" si="0"/>
        <v>19</v>
      </c>
      <c r="H19" s="692">
        <f t="shared" si="1"/>
        <v>0</v>
      </c>
    </row>
    <row r="20" spans="1:8">
      <c r="A20" s="689" t="s">
        <v>2933</v>
      </c>
      <c r="B20" s="690" t="s">
        <v>2934</v>
      </c>
      <c r="C20" s="691">
        <v>214</v>
      </c>
      <c r="D20" s="691"/>
      <c r="E20" s="691">
        <v>20</v>
      </c>
      <c r="F20" s="691"/>
      <c r="G20" s="692">
        <f t="shared" si="0"/>
        <v>234</v>
      </c>
      <c r="H20" s="692">
        <f t="shared" si="1"/>
        <v>0</v>
      </c>
    </row>
    <row r="21" spans="1:8">
      <c r="A21" s="689" t="s">
        <v>2935</v>
      </c>
      <c r="B21" s="690" t="s">
        <v>2936</v>
      </c>
      <c r="C21" s="691">
        <v>21</v>
      </c>
      <c r="D21" s="691"/>
      <c r="E21" s="691">
        <v>1</v>
      </c>
      <c r="F21" s="691"/>
      <c r="G21" s="692">
        <f t="shared" si="0"/>
        <v>22</v>
      </c>
      <c r="H21" s="692">
        <f t="shared" si="1"/>
        <v>0</v>
      </c>
    </row>
    <row r="22" spans="1:8">
      <c r="A22" s="689" t="s">
        <v>2937</v>
      </c>
      <c r="B22" s="690" t="s">
        <v>2938</v>
      </c>
      <c r="C22" s="691">
        <v>789</v>
      </c>
      <c r="D22" s="691"/>
      <c r="E22" s="691">
        <v>58</v>
      </c>
      <c r="F22" s="691"/>
      <c r="G22" s="692">
        <f t="shared" si="0"/>
        <v>847</v>
      </c>
      <c r="H22" s="692">
        <f t="shared" si="1"/>
        <v>0</v>
      </c>
    </row>
    <row r="23" spans="1:8">
      <c r="A23" s="689" t="s">
        <v>2942</v>
      </c>
      <c r="B23" s="690" t="s">
        <v>2943</v>
      </c>
      <c r="C23" s="691">
        <v>4</v>
      </c>
      <c r="D23" s="691"/>
      <c r="E23" s="691">
        <v>0</v>
      </c>
      <c r="F23" s="691"/>
      <c r="G23" s="692">
        <f t="shared" si="0"/>
        <v>4</v>
      </c>
      <c r="H23" s="692">
        <f t="shared" si="1"/>
        <v>0</v>
      </c>
    </row>
    <row r="24" spans="1:8">
      <c r="A24" s="689" t="s">
        <v>2952</v>
      </c>
      <c r="B24" s="690" t="s">
        <v>2953</v>
      </c>
      <c r="C24" s="691">
        <v>38</v>
      </c>
      <c r="D24" s="691"/>
      <c r="E24" s="691">
        <v>1</v>
      </c>
      <c r="F24" s="691"/>
      <c r="G24" s="692">
        <f t="shared" si="0"/>
        <v>39</v>
      </c>
      <c r="H24" s="692">
        <f t="shared" si="1"/>
        <v>0</v>
      </c>
    </row>
    <row r="25" spans="1:8">
      <c r="A25" s="689" t="s">
        <v>2954</v>
      </c>
      <c r="B25" s="690" t="s">
        <v>2955</v>
      </c>
      <c r="C25" s="691">
        <v>789</v>
      </c>
      <c r="D25" s="691"/>
      <c r="E25" s="691">
        <v>58</v>
      </c>
      <c r="F25" s="691"/>
      <c r="G25" s="692">
        <f t="shared" si="0"/>
        <v>847</v>
      </c>
      <c r="H25" s="692">
        <f t="shared" si="1"/>
        <v>0</v>
      </c>
    </row>
    <row r="26" spans="1:8">
      <c r="A26" s="689" t="s">
        <v>2956</v>
      </c>
      <c r="B26" s="690" t="s">
        <v>2957</v>
      </c>
      <c r="C26" s="691">
        <v>21</v>
      </c>
      <c r="D26" s="691"/>
      <c r="E26" s="691">
        <v>0</v>
      </c>
      <c r="F26" s="691"/>
      <c r="G26" s="692">
        <f t="shared" si="0"/>
        <v>21</v>
      </c>
      <c r="H26" s="692">
        <f t="shared" si="1"/>
        <v>0</v>
      </c>
    </row>
    <row r="27" spans="1:8">
      <c r="A27" s="493" t="s">
        <v>2967</v>
      </c>
      <c r="B27" s="494" t="s">
        <v>2968</v>
      </c>
      <c r="C27" s="495">
        <v>0</v>
      </c>
      <c r="D27" s="495">
        <v>0</v>
      </c>
      <c r="E27" s="495">
        <v>1</v>
      </c>
      <c r="F27" s="495">
        <v>1</v>
      </c>
      <c r="G27" s="680">
        <f t="shared" si="0"/>
        <v>1</v>
      </c>
      <c r="H27" s="680">
        <f t="shared" si="1"/>
        <v>1</v>
      </c>
    </row>
    <row r="28" spans="1:8">
      <c r="A28" s="493" t="s">
        <v>2973</v>
      </c>
      <c r="B28" s="494" t="s">
        <v>2974</v>
      </c>
      <c r="C28" s="495">
        <v>0</v>
      </c>
      <c r="D28" s="495">
        <v>0</v>
      </c>
      <c r="E28" s="495">
        <v>121</v>
      </c>
      <c r="F28" s="495">
        <v>121</v>
      </c>
      <c r="G28" s="680">
        <f t="shared" si="0"/>
        <v>121</v>
      </c>
      <c r="H28" s="680">
        <f t="shared" si="1"/>
        <v>121</v>
      </c>
    </row>
    <row r="29" spans="1:8">
      <c r="A29" s="493" t="s">
        <v>3047</v>
      </c>
      <c r="B29" s="494" t="s">
        <v>3048</v>
      </c>
      <c r="C29" s="495">
        <v>4</v>
      </c>
      <c r="D29" s="495">
        <v>4</v>
      </c>
      <c r="E29" s="495">
        <v>83</v>
      </c>
      <c r="F29" s="495">
        <v>83</v>
      </c>
      <c r="G29" s="680">
        <f t="shared" si="0"/>
        <v>87</v>
      </c>
      <c r="H29" s="680">
        <f t="shared" si="1"/>
        <v>87</v>
      </c>
    </row>
    <row r="30" spans="1:8">
      <c r="A30" s="493" t="s">
        <v>3067</v>
      </c>
      <c r="B30" s="494" t="s">
        <v>3068</v>
      </c>
      <c r="C30" s="495">
        <v>0</v>
      </c>
      <c r="D30" s="495">
        <v>0</v>
      </c>
      <c r="E30" s="495">
        <v>1</v>
      </c>
      <c r="F30" s="495">
        <v>1</v>
      </c>
      <c r="G30" s="680">
        <f t="shared" si="0"/>
        <v>1</v>
      </c>
      <c r="H30" s="680">
        <f t="shared" si="1"/>
        <v>1</v>
      </c>
    </row>
    <row r="31" spans="1:8">
      <c r="A31" s="493" t="s">
        <v>3069</v>
      </c>
      <c r="B31" s="494" t="s">
        <v>3070</v>
      </c>
      <c r="C31" s="495">
        <v>0</v>
      </c>
      <c r="D31" s="495">
        <v>0</v>
      </c>
      <c r="E31" s="495">
        <v>1</v>
      </c>
      <c r="F31" s="495">
        <v>1</v>
      </c>
      <c r="G31" s="680">
        <f t="shared" si="0"/>
        <v>1</v>
      </c>
      <c r="H31" s="680">
        <f t="shared" si="1"/>
        <v>1</v>
      </c>
    </row>
    <row r="32" spans="1:8">
      <c r="A32" s="493" t="s">
        <v>3079</v>
      </c>
      <c r="B32" s="494" t="s">
        <v>3080</v>
      </c>
      <c r="C32" s="495">
        <v>3</v>
      </c>
      <c r="D32" s="495">
        <v>3</v>
      </c>
      <c r="E32" s="495">
        <v>166</v>
      </c>
      <c r="F32" s="495">
        <v>166</v>
      </c>
      <c r="G32" s="680">
        <f t="shared" si="0"/>
        <v>169</v>
      </c>
      <c r="H32" s="680">
        <f t="shared" si="1"/>
        <v>169</v>
      </c>
    </row>
    <row r="33" spans="1:8">
      <c r="A33" s="493" t="s">
        <v>3083</v>
      </c>
      <c r="B33" s="494" t="s">
        <v>3084</v>
      </c>
      <c r="C33" s="495">
        <v>4</v>
      </c>
      <c r="D33" s="495">
        <v>4</v>
      </c>
      <c r="E33" s="495">
        <v>4</v>
      </c>
      <c r="F33" s="495">
        <v>4</v>
      </c>
      <c r="G33" s="680">
        <f t="shared" si="0"/>
        <v>8</v>
      </c>
      <c r="H33" s="680">
        <f t="shared" si="1"/>
        <v>8</v>
      </c>
    </row>
    <row r="34" spans="1:8">
      <c r="A34" s="493" t="s">
        <v>3552</v>
      </c>
      <c r="B34" s="494" t="s">
        <v>3553</v>
      </c>
      <c r="C34" s="495">
        <v>3</v>
      </c>
      <c r="D34" s="495">
        <v>3</v>
      </c>
      <c r="E34" s="495">
        <v>19</v>
      </c>
      <c r="F34" s="495">
        <v>19</v>
      </c>
      <c r="G34" s="680">
        <f t="shared" si="0"/>
        <v>22</v>
      </c>
      <c r="H34" s="680">
        <f t="shared" si="1"/>
        <v>22</v>
      </c>
    </row>
    <row r="35" spans="1:8">
      <c r="A35" s="493" t="s">
        <v>4066</v>
      </c>
      <c r="B35" s="494" t="s">
        <v>4067</v>
      </c>
      <c r="C35" s="495">
        <v>21</v>
      </c>
      <c r="D35" s="495">
        <v>21</v>
      </c>
      <c r="E35" s="495">
        <v>27</v>
      </c>
      <c r="F35" s="495">
        <v>27</v>
      </c>
      <c r="G35" s="680">
        <f t="shared" si="0"/>
        <v>48</v>
      </c>
      <c r="H35" s="680">
        <f t="shared" si="1"/>
        <v>48</v>
      </c>
    </row>
    <row r="36" spans="1:8">
      <c r="A36" s="493" t="s">
        <v>4596</v>
      </c>
      <c r="B36" s="494" t="s">
        <v>4597</v>
      </c>
      <c r="C36" s="495">
        <v>21</v>
      </c>
      <c r="D36" s="495">
        <v>21</v>
      </c>
      <c r="E36" s="495">
        <v>29</v>
      </c>
      <c r="F36" s="495">
        <v>29</v>
      </c>
      <c r="G36" s="680">
        <f t="shared" si="0"/>
        <v>50</v>
      </c>
      <c r="H36" s="680">
        <f t="shared" si="1"/>
        <v>50</v>
      </c>
    </row>
    <row r="37" spans="1:8">
      <c r="A37" s="493" t="s">
        <v>4068</v>
      </c>
      <c r="B37" s="494" t="s">
        <v>4069</v>
      </c>
      <c r="C37" s="495">
        <v>21</v>
      </c>
      <c r="D37" s="495">
        <v>21</v>
      </c>
      <c r="E37" s="495">
        <v>28</v>
      </c>
      <c r="F37" s="495">
        <v>28</v>
      </c>
      <c r="G37" s="680">
        <f t="shared" si="0"/>
        <v>49</v>
      </c>
      <c r="H37" s="680">
        <f t="shared" si="1"/>
        <v>49</v>
      </c>
    </row>
    <row r="38" spans="1:8">
      <c r="A38" s="493" t="s">
        <v>4070</v>
      </c>
      <c r="B38" s="494" t="s">
        <v>4615</v>
      </c>
      <c r="C38" s="495">
        <v>0</v>
      </c>
      <c r="D38" s="495">
        <v>0</v>
      </c>
      <c r="E38" s="495">
        <v>2</v>
      </c>
      <c r="F38" s="495">
        <v>2</v>
      </c>
      <c r="G38" s="680">
        <f t="shared" si="0"/>
        <v>2</v>
      </c>
      <c r="H38" s="680">
        <f t="shared" si="1"/>
        <v>2</v>
      </c>
    </row>
    <row r="39" spans="1:8">
      <c r="A39" s="493" t="s">
        <v>4092</v>
      </c>
      <c r="B39" s="494" t="s">
        <v>4093</v>
      </c>
      <c r="C39" s="495">
        <v>0</v>
      </c>
      <c r="D39" s="495">
        <v>0</v>
      </c>
      <c r="E39" s="495">
        <v>1</v>
      </c>
      <c r="F39" s="495">
        <v>1</v>
      </c>
      <c r="G39" s="680">
        <f t="shared" si="0"/>
        <v>1</v>
      </c>
      <c r="H39" s="680">
        <f t="shared" si="1"/>
        <v>1</v>
      </c>
    </row>
    <row r="40" spans="1:8">
      <c r="A40" s="493" t="s">
        <v>4100</v>
      </c>
      <c r="B40" s="494" t="s">
        <v>4101</v>
      </c>
      <c r="C40" s="495">
        <v>0</v>
      </c>
      <c r="D40" s="495">
        <v>0</v>
      </c>
      <c r="E40" s="495">
        <v>5</v>
      </c>
      <c r="F40" s="495">
        <v>5</v>
      </c>
      <c r="G40" s="680">
        <f t="shared" si="0"/>
        <v>5</v>
      </c>
      <c r="H40" s="680">
        <f t="shared" si="1"/>
        <v>5</v>
      </c>
    </row>
    <row r="41" spans="1:8">
      <c r="A41" s="493" t="s">
        <v>4131</v>
      </c>
      <c r="B41" s="494" t="s">
        <v>4132</v>
      </c>
      <c r="C41" s="495">
        <v>1</v>
      </c>
      <c r="D41" s="495">
        <v>1</v>
      </c>
      <c r="E41" s="495">
        <v>8</v>
      </c>
      <c r="F41" s="495">
        <v>8</v>
      </c>
      <c r="G41" s="680">
        <f t="shared" si="0"/>
        <v>9</v>
      </c>
      <c r="H41" s="680">
        <f t="shared" si="1"/>
        <v>9</v>
      </c>
    </row>
    <row r="42" spans="1:8">
      <c r="A42" s="493" t="s">
        <v>4197</v>
      </c>
      <c r="B42" s="494" t="s">
        <v>4198</v>
      </c>
      <c r="C42" s="495">
        <v>65</v>
      </c>
      <c r="D42" s="495">
        <v>65</v>
      </c>
      <c r="E42" s="495">
        <v>37</v>
      </c>
      <c r="F42" s="495">
        <v>37</v>
      </c>
      <c r="G42" s="680">
        <f t="shared" si="0"/>
        <v>102</v>
      </c>
      <c r="H42" s="680">
        <f t="shared" si="1"/>
        <v>102</v>
      </c>
    </row>
    <row r="43" spans="1:8">
      <c r="A43" s="493" t="s">
        <v>4199</v>
      </c>
      <c r="B43" s="494" t="s">
        <v>4200</v>
      </c>
      <c r="C43" s="495">
        <v>50</v>
      </c>
      <c r="D43" s="495">
        <v>50</v>
      </c>
      <c r="E43" s="495">
        <v>1</v>
      </c>
      <c r="F43" s="495">
        <v>1</v>
      </c>
      <c r="G43" s="680">
        <f t="shared" si="0"/>
        <v>51</v>
      </c>
      <c r="H43" s="680">
        <f t="shared" si="1"/>
        <v>51</v>
      </c>
    </row>
    <row r="44" spans="1:8">
      <c r="A44" s="493" t="s">
        <v>4201</v>
      </c>
      <c r="B44" s="494" t="s">
        <v>4202</v>
      </c>
      <c r="C44" s="495">
        <v>50</v>
      </c>
      <c r="D44" s="495">
        <v>50</v>
      </c>
      <c r="E44" s="495">
        <v>2</v>
      </c>
      <c r="F44" s="495">
        <v>2</v>
      </c>
      <c r="G44" s="680">
        <f t="shared" si="0"/>
        <v>52</v>
      </c>
      <c r="H44" s="680">
        <f t="shared" si="1"/>
        <v>52</v>
      </c>
    </row>
    <row r="45" spans="1:8">
      <c r="A45" s="493" t="s">
        <v>4205</v>
      </c>
      <c r="B45" s="494" t="s">
        <v>4206</v>
      </c>
      <c r="C45" s="495">
        <v>50</v>
      </c>
      <c r="D45" s="495">
        <v>50</v>
      </c>
      <c r="E45" s="495">
        <v>2</v>
      </c>
      <c r="F45" s="495">
        <v>2</v>
      </c>
      <c r="G45" s="680">
        <f t="shared" si="0"/>
        <v>52</v>
      </c>
      <c r="H45" s="680">
        <f t="shared" si="1"/>
        <v>52</v>
      </c>
    </row>
    <row r="46" spans="1:8">
      <c r="A46" s="493" t="s">
        <v>4207</v>
      </c>
      <c r="B46" s="494" t="s">
        <v>4208</v>
      </c>
      <c r="C46" s="495">
        <v>50</v>
      </c>
      <c r="D46" s="495">
        <v>50</v>
      </c>
      <c r="E46" s="495">
        <v>1</v>
      </c>
      <c r="F46" s="495">
        <v>1</v>
      </c>
      <c r="G46" s="680">
        <f t="shared" si="0"/>
        <v>51</v>
      </c>
      <c r="H46" s="680">
        <f t="shared" si="1"/>
        <v>51</v>
      </c>
    </row>
    <row r="47" spans="1:8">
      <c r="A47" s="493" t="s">
        <v>4209</v>
      </c>
      <c r="B47" s="494" t="s">
        <v>4210</v>
      </c>
      <c r="C47" s="495">
        <v>50</v>
      </c>
      <c r="D47" s="495">
        <v>50</v>
      </c>
      <c r="E47" s="495">
        <v>1</v>
      </c>
      <c r="F47" s="495">
        <v>1</v>
      </c>
      <c r="G47" s="680">
        <f t="shared" si="0"/>
        <v>51</v>
      </c>
      <c r="H47" s="680">
        <f t="shared" si="1"/>
        <v>51</v>
      </c>
    </row>
    <row r="48" spans="1:8">
      <c r="A48" s="493" t="s">
        <v>4211</v>
      </c>
      <c r="B48" s="494" t="s">
        <v>4212</v>
      </c>
      <c r="C48" s="495">
        <v>50</v>
      </c>
      <c r="D48" s="495">
        <v>50</v>
      </c>
      <c r="E48" s="495">
        <v>2</v>
      </c>
      <c r="F48" s="495">
        <v>2</v>
      </c>
      <c r="G48" s="680">
        <f t="shared" si="0"/>
        <v>52</v>
      </c>
      <c r="H48" s="680">
        <f t="shared" si="1"/>
        <v>52</v>
      </c>
    </row>
    <row r="49" spans="1:8">
      <c r="A49" s="493" t="s">
        <v>4213</v>
      </c>
      <c r="B49" s="494" t="s">
        <v>4214</v>
      </c>
      <c r="C49" s="495">
        <v>50</v>
      </c>
      <c r="D49" s="495">
        <v>50</v>
      </c>
      <c r="E49" s="495">
        <v>1</v>
      </c>
      <c r="F49" s="495">
        <v>1</v>
      </c>
      <c r="G49" s="680">
        <f t="shared" si="0"/>
        <v>51</v>
      </c>
      <c r="H49" s="680">
        <f t="shared" si="1"/>
        <v>51</v>
      </c>
    </row>
    <row r="50" spans="1:8">
      <c r="A50" s="493" t="s">
        <v>4215</v>
      </c>
      <c r="B50" s="494" t="s">
        <v>4216</v>
      </c>
      <c r="C50" s="495">
        <v>50</v>
      </c>
      <c r="D50" s="495">
        <v>50</v>
      </c>
      <c r="E50" s="495">
        <v>1</v>
      </c>
      <c r="F50" s="495">
        <v>1</v>
      </c>
      <c r="G50" s="680">
        <f t="shared" si="0"/>
        <v>51</v>
      </c>
      <c r="H50" s="680">
        <f t="shared" si="1"/>
        <v>51</v>
      </c>
    </row>
    <row r="51" spans="1:8">
      <c r="A51" s="493" t="s">
        <v>4217</v>
      </c>
      <c r="B51" s="494" t="s">
        <v>4218</v>
      </c>
      <c r="C51" s="495">
        <v>50</v>
      </c>
      <c r="D51" s="495">
        <v>50</v>
      </c>
      <c r="E51" s="495">
        <v>4</v>
      </c>
      <c r="F51" s="495">
        <v>4</v>
      </c>
      <c r="G51" s="680">
        <f t="shared" si="0"/>
        <v>54</v>
      </c>
      <c r="H51" s="680">
        <f t="shared" si="1"/>
        <v>54</v>
      </c>
    </row>
    <row r="52" spans="1:8">
      <c r="A52" s="493" t="s">
        <v>4219</v>
      </c>
      <c r="B52" s="494" t="s">
        <v>4220</v>
      </c>
      <c r="C52" s="495">
        <v>175</v>
      </c>
      <c r="D52" s="495">
        <v>175</v>
      </c>
      <c r="E52" s="495">
        <v>38</v>
      </c>
      <c r="F52" s="495">
        <v>38</v>
      </c>
      <c r="G52" s="680">
        <f t="shared" si="0"/>
        <v>213</v>
      </c>
      <c r="H52" s="680">
        <f t="shared" si="1"/>
        <v>213</v>
      </c>
    </row>
    <row r="53" spans="1:8">
      <c r="A53" s="493" t="s">
        <v>4225</v>
      </c>
      <c r="B53" s="494" t="s">
        <v>4599</v>
      </c>
      <c r="C53" s="495">
        <v>1302</v>
      </c>
      <c r="D53" s="495">
        <v>1302</v>
      </c>
      <c r="E53" s="495">
        <v>126</v>
      </c>
      <c r="F53" s="495">
        <v>126</v>
      </c>
      <c r="G53" s="680">
        <f t="shared" si="0"/>
        <v>1428</v>
      </c>
      <c r="H53" s="680">
        <f t="shared" si="1"/>
        <v>1428</v>
      </c>
    </row>
    <row r="54" spans="1:8">
      <c r="A54" s="493" t="s">
        <v>4229</v>
      </c>
      <c r="B54" s="494" t="s">
        <v>4230</v>
      </c>
      <c r="C54" s="495">
        <v>939</v>
      </c>
      <c r="D54" s="495">
        <v>939</v>
      </c>
      <c r="E54" s="495">
        <v>82</v>
      </c>
      <c r="F54" s="495">
        <v>82</v>
      </c>
      <c r="G54" s="680">
        <f t="shared" si="0"/>
        <v>1021</v>
      </c>
      <c r="H54" s="680">
        <f t="shared" si="1"/>
        <v>1021</v>
      </c>
    </row>
    <row r="55" spans="1:8">
      <c r="A55" s="493" t="s">
        <v>4231</v>
      </c>
      <c r="B55" s="494" t="s">
        <v>4600</v>
      </c>
      <c r="C55" s="495">
        <v>67</v>
      </c>
      <c r="D55" s="495">
        <v>67</v>
      </c>
      <c r="E55" s="495">
        <v>38</v>
      </c>
      <c r="F55" s="495">
        <v>38</v>
      </c>
      <c r="G55" s="680">
        <f t="shared" si="0"/>
        <v>105</v>
      </c>
      <c r="H55" s="680">
        <f t="shared" si="1"/>
        <v>105</v>
      </c>
    </row>
    <row r="56" spans="1:8">
      <c r="A56" s="493" t="s">
        <v>4233</v>
      </c>
      <c r="B56" s="494" t="s">
        <v>4234</v>
      </c>
      <c r="C56" s="495">
        <v>1</v>
      </c>
      <c r="D56" s="495">
        <v>1</v>
      </c>
      <c r="E56" s="495">
        <v>63</v>
      </c>
      <c r="F56" s="495">
        <v>63</v>
      </c>
      <c r="G56" s="680">
        <f t="shared" si="0"/>
        <v>64</v>
      </c>
      <c r="H56" s="680">
        <f t="shared" si="1"/>
        <v>64</v>
      </c>
    </row>
    <row r="57" spans="1:8">
      <c r="A57" s="493" t="s">
        <v>4255</v>
      </c>
      <c r="B57" s="494" t="s">
        <v>4256</v>
      </c>
      <c r="C57" s="495">
        <v>46</v>
      </c>
      <c r="D57" s="495">
        <v>46</v>
      </c>
      <c r="E57" s="495">
        <v>24</v>
      </c>
      <c r="F57" s="495">
        <v>24</v>
      </c>
      <c r="G57" s="680">
        <f t="shared" si="0"/>
        <v>70</v>
      </c>
      <c r="H57" s="680">
        <f t="shared" si="1"/>
        <v>70</v>
      </c>
    </row>
    <row r="58" spans="1:8">
      <c r="A58" s="493" t="s">
        <v>4257</v>
      </c>
      <c r="B58" s="494" t="s">
        <v>4258</v>
      </c>
      <c r="C58" s="495">
        <v>712</v>
      </c>
      <c r="D58" s="495">
        <v>712</v>
      </c>
      <c r="E58" s="495">
        <v>58</v>
      </c>
      <c r="F58" s="495">
        <v>58</v>
      </c>
      <c r="G58" s="680">
        <f t="shared" si="0"/>
        <v>770</v>
      </c>
      <c r="H58" s="680">
        <f t="shared" si="1"/>
        <v>770</v>
      </c>
    </row>
    <row r="59" spans="1:8">
      <c r="A59" s="493" t="s">
        <v>4259</v>
      </c>
      <c r="B59" s="494" t="s">
        <v>4604</v>
      </c>
      <c r="C59" s="495">
        <v>133</v>
      </c>
      <c r="D59" s="495">
        <v>133</v>
      </c>
      <c r="E59" s="495">
        <v>16</v>
      </c>
      <c r="F59" s="495">
        <v>16</v>
      </c>
      <c r="G59" s="680">
        <f t="shared" si="0"/>
        <v>149</v>
      </c>
      <c r="H59" s="680">
        <f t="shared" si="1"/>
        <v>149</v>
      </c>
    </row>
    <row r="60" spans="1:8">
      <c r="A60" s="493" t="s">
        <v>4271</v>
      </c>
      <c r="B60" s="494" t="s">
        <v>4272</v>
      </c>
      <c r="C60" s="495">
        <v>4</v>
      </c>
      <c r="D60" s="495">
        <v>4</v>
      </c>
      <c r="E60" s="495">
        <v>2</v>
      </c>
      <c r="F60" s="495">
        <v>2</v>
      </c>
      <c r="G60" s="680">
        <f t="shared" si="0"/>
        <v>6</v>
      </c>
      <c r="H60" s="680">
        <f t="shared" si="1"/>
        <v>6</v>
      </c>
    </row>
    <row r="61" spans="1:8">
      <c r="A61" s="493" t="s">
        <v>4323</v>
      </c>
      <c r="B61" s="494" t="s">
        <v>4588</v>
      </c>
      <c r="C61" s="495">
        <v>5</v>
      </c>
      <c r="D61" s="495">
        <v>5</v>
      </c>
      <c r="E61" s="495">
        <v>2</v>
      </c>
      <c r="F61" s="495">
        <v>2</v>
      </c>
      <c r="G61" s="680">
        <f t="shared" si="0"/>
        <v>7</v>
      </c>
      <c r="H61" s="680">
        <f t="shared" si="1"/>
        <v>7</v>
      </c>
    </row>
    <row r="62" spans="1:8">
      <c r="A62" s="493" t="s">
        <v>4325</v>
      </c>
      <c r="B62" s="494" t="s">
        <v>4326</v>
      </c>
      <c r="C62" s="495">
        <v>1361</v>
      </c>
      <c r="D62" s="495">
        <v>1361</v>
      </c>
      <c r="E62" s="495">
        <v>125</v>
      </c>
      <c r="F62" s="495">
        <v>125</v>
      </c>
      <c r="G62" s="680">
        <f t="shared" si="0"/>
        <v>1486</v>
      </c>
      <c r="H62" s="680">
        <f t="shared" si="1"/>
        <v>1486</v>
      </c>
    </row>
    <row r="63" spans="1:8">
      <c r="A63" s="493" t="s">
        <v>4327</v>
      </c>
      <c r="B63" s="494" t="s">
        <v>4602</v>
      </c>
      <c r="C63" s="495">
        <v>992</v>
      </c>
      <c r="D63" s="495">
        <v>992</v>
      </c>
      <c r="E63" s="495">
        <v>68</v>
      </c>
      <c r="F63" s="495">
        <v>68</v>
      </c>
      <c r="G63" s="680">
        <f t="shared" si="0"/>
        <v>1060</v>
      </c>
      <c r="H63" s="680">
        <f t="shared" si="1"/>
        <v>1060</v>
      </c>
    </row>
    <row r="64" spans="1:8">
      <c r="A64" s="493" t="s">
        <v>4329</v>
      </c>
      <c r="B64" s="494" t="s">
        <v>4616</v>
      </c>
      <c r="C64" s="495">
        <v>27</v>
      </c>
      <c r="D64" s="495">
        <v>27</v>
      </c>
      <c r="E64" s="495">
        <v>31</v>
      </c>
      <c r="F64" s="495">
        <v>31</v>
      </c>
      <c r="G64" s="680">
        <f t="shared" si="0"/>
        <v>58</v>
      </c>
      <c r="H64" s="680">
        <f t="shared" si="1"/>
        <v>58</v>
      </c>
    </row>
    <row r="65" spans="1:8">
      <c r="A65" s="493" t="s">
        <v>4331</v>
      </c>
      <c r="B65" s="494" t="s">
        <v>4332</v>
      </c>
      <c r="C65" s="495">
        <v>6</v>
      </c>
      <c r="D65" s="495">
        <v>6</v>
      </c>
      <c r="E65" s="495">
        <v>0</v>
      </c>
      <c r="F65" s="495">
        <v>0</v>
      </c>
      <c r="G65" s="680">
        <f t="shared" si="0"/>
        <v>6</v>
      </c>
      <c r="H65" s="680">
        <f t="shared" si="1"/>
        <v>6</v>
      </c>
    </row>
    <row r="66" spans="1:8">
      <c r="A66" s="493" t="s">
        <v>4333</v>
      </c>
      <c r="B66" s="494" t="s">
        <v>4334</v>
      </c>
      <c r="C66" s="495">
        <v>23</v>
      </c>
      <c r="D66" s="495">
        <v>23</v>
      </c>
      <c r="E66" s="495">
        <v>3</v>
      </c>
      <c r="F66" s="495">
        <v>3</v>
      </c>
      <c r="G66" s="680">
        <f t="shared" si="0"/>
        <v>26</v>
      </c>
      <c r="H66" s="680">
        <f t="shared" si="1"/>
        <v>26</v>
      </c>
    </row>
    <row r="67" spans="1:8">
      <c r="A67" s="493" t="s">
        <v>4349</v>
      </c>
      <c r="B67" s="494" t="s">
        <v>4350</v>
      </c>
      <c r="C67" s="495">
        <v>39</v>
      </c>
      <c r="D67" s="495">
        <v>39</v>
      </c>
      <c r="E67" s="495">
        <v>312</v>
      </c>
      <c r="F67" s="495">
        <v>312</v>
      </c>
      <c r="G67" s="680">
        <f t="shared" si="0"/>
        <v>351</v>
      </c>
      <c r="H67" s="680">
        <f t="shared" si="1"/>
        <v>351</v>
      </c>
    </row>
    <row r="68" spans="1:8">
      <c r="A68" s="493" t="s">
        <v>4355</v>
      </c>
      <c r="B68" s="494" t="s">
        <v>4356</v>
      </c>
      <c r="C68" s="495">
        <v>0</v>
      </c>
      <c r="D68" s="495">
        <v>0</v>
      </c>
      <c r="E68" s="495">
        <v>128</v>
      </c>
      <c r="F68" s="495">
        <v>128</v>
      </c>
      <c r="G68" s="680">
        <f t="shared" si="0"/>
        <v>128</v>
      </c>
      <c r="H68" s="680">
        <f t="shared" si="1"/>
        <v>128</v>
      </c>
    </row>
    <row r="69" spans="1:8">
      <c r="A69" s="493" t="s">
        <v>4361</v>
      </c>
      <c r="B69" s="494" t="s">
        <v>4362</v>
      </c>
      <c r="C69" s="495">
        <v>36</v>
      </c>
      <c r="D69" s="495">
        <v>36</v>
      </c>
      <c r="E69" s="495">
        <v>569</v>
      </c>
      <c r="F69" s="495">
        <v>569</v>
      </c>
      <c r="G69" s="680">
        <f t="shared" si="0"/>
        <v>605</v>
      </c>
      <c r="H69" s="680">
        <f t="shared" si="1"/>
        <v>605</v>
      </c>
    </row>
    <row r="70" spans="1:8">
      <c r="A70" s="493" t="s">
        <v>4363</v>
      </c>
      <c r="B70" s="494" t="s">
        <v>4364</v>
      </c>
      <c r="C70" s="495">
        <v>0</v>
      </c>
      <c r="D70" s="495">
        <v>0</v>
      </c>
      <c r="E70" s="495">
        <v>1</v>
      </c>
      <c r="F70" s="495">
        <v>1</v>
      </c>
      <c r="G70" s="680">
        <f t="shared" si="0"/>
        <v>1</v>
      </c>
      <c r="H70" s="680">
        <f t="shared" si="1"/>
        <v>1</v>
      </c>
    </row>
    <row r="71" spans="1:8">
      <c r="A71" s="493" t="s">
        <v>4365</v>
      </c>
      <c r="B71" s="494" t="s">
        <v>4366</v>
      </c>
      <c r="C71" s="495">
        <v>28</v>
      </c>
      <c r="D71" s="495">
        <v>28</v>
      </c>
      <c r="E71" s="495">
        <v>564</v>
      </c>
      <c r="F71" s="495">
        <v>564</v>
      </c>
      <c r="G71" s="680">
        <f t="shared" si="0"/>
        <v>592</v>
      </c>
      <c r="H71" s="680">
        <f t="shared" si="1"/>
        <v>592</v>
      </c>
    </row>
    <row r="72" spans="1:8">
      <c r="A72" s="493" t="s">
        <v>4589</v>
      </c>
      <c r="B72" s="494" t="s">
        <v>4590</v>
      </c>
      <c r="C72" s="495">
        <v>0</v>
      </c>
      <c r="D72" s="495">
        <v>0</v>
      </c>
      <c r="E72" s="495">
        <v>35</v>
      </c>
      <c r="F72" s="495">
        <v>35</v>
      </c>
      <c r="G72" s="680">
        <f t="shared" si="0"/>
        <v>35</v>
      </c>
      <c r="H72" s="680">
        <f t="shared" si="1"/>
        <v>35</v>
      </c>
    </row>
    <row r="73" spans="1:8">
      <c r="A73" s="493" t="s">
        <v>4373</v>
      </c>
      <c r="B73" s="494" t="s">
        <v>4374</v>
      </c>
      <c r="C73" s="495">
        <v>0</v>
      </c>
      <c r="D73" s="495">
        <v>0</v>
      </c>
      <c r="E73" s="495">
        <v>59</v>
      </c>
      <c r="F73" s="495">
        <v>59</v>
      </c>
      <c r="G73" s="680">
        <f t="shared" si="0"/>
        <v>59</v>
      </c>
      <c r="H73" s="680">
        <f t="shared" si="1"/>
        <v>59</v>
      </c>
    </row>
    <row r="74" spans="1:8">
      <c r="A74" s="493" t="s">
        <v>4379</v>
      </c>
      <c r="B74" s="494" t="s">
        <v>4380</v>
      </c>
      <c r="C74" s="495">
        <v>0</v>
      </c>
      <c r="D74" s="495">
        <v>0</v>
      </c>
      <c r="E74" s="495">
        <v>4</v>
      </c>
      <c r="F74" s="495">
        <v>4</v>
      </c>
      <c r="G74" s="680">
        <f t="shared" si="0"/>
        <v>4</v>
      </c>
      <c r="H74" s="680">
        <f t="shared" si="1"/>
        <v>4</v>
      </c>
    </row>
    <row r="75" spans="1:8">
      <c r="A75" s="493" t="s">
        <v>4393</v>
      </c>
      <c r="B75" s="494" t="s">
        <v>4394</v>
      </c>
      <c r="C75" s="495">
        <v>2</v>
      </c>
      <c r="D75" s="495">
        <v>2</v>
      </c>
      <c r="E75" s="495">
        <v>1682</v>
      </c>
      <c r="F75" s="495">
        <v>1682</v>
      </c>
      <c r="G75" s="680">
        <f t="shared" si="0"/>
        <v>1684</v>
      </c>
      <c r="H75" s="680">
        <f t="shared" si="1"/>
        <v>1684</v>
      </c>
    </row>
    <row r="76" spans="1:8">
      <c r="A76" s="683" t="s">
        <v>2420</v>
      </c>
      <c r="B76" s="684" t="s">
        <v>2421</v>
      </c>
      <c r="C76" s="685">
        <v>0</v>
      </c>
      <c r="D76" s="685">
        <v>0</v>
      </c>
      <c r="E76" s="685">
        <v>17</v>
      </c>
      <c r="F76" s="685">
        <v>17</v>
      </c>
      <c r="G76" s="680">
        <f t="shared" ref="G76:H76" si="2">C76+E76</f>
        <v>17</v>
      </c>
      <c r="H76" s="680">
        <f t="shared" si="2"/>
        <v>17</v>
      </c>
    </row>
    <row r="77" spans="1:8" ht="13.6">
      <c r="A77" s="681"/>
      <c r="B77" s="681" t="s">
        <v>4594</v>
      </c>
      <c r="C77" s="682">
        <f>SUM(C11:C76)</f>
        <v>9875</v>
      </c>
      <c r="D77" s="682">
        <f t="shared" ref="D77:H77" si="3">SUM(D11:D76)</f>
        <v>9875</v>
      </c>
      <c r="E77" s="682">
        <f t="shared" si="3"/>
        <v>4847</v>
      </c>
      <c r="F77" s="682">
        <f t="shared" si="3"/>
        <v>4847</v>
      </c>
      <c r="G77" s="682">
        <f t="shared" si="3"/>
        <v>14722</v>
      </c>
      <c r="H77" s="682">
        <f t="shared" si="3"/>
        <v>14722</v>
      </c>
    </row>
    <row r="78" spans="1:8">
      <c r="C78" s="687"/>
      <c r="D78" s="687"/>
      <c r="E78" s="687"/>
      <c r="F78" s="687"/>
    </row>
    <row r="79" spans="1:8">
      <c r="C79" s="686"/>
      <c r="D79" s="686"/>
      <c r="E79" s="686"/>
      <c r="F79" s="686"/>
    </row>
  </sheetData>
  <sortState ref="A11:H155">
    <sortCondition ref="A11:A155"/>
  </sortState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4"/>
  <sheetViews>
    <sheetView topLeftCell="A92" workbookViewId="0">
      <selection activeCell="J105" sqref="J105"/>
    </sheetView>
  </sheetViews>
  <sheetFormatPr defaultRowHeight="12.9"/>
  <cols>
    <col min="2" max="2" width="50.875" customWidth="1"/>
    <col min="3" max="3" width="7.25" customWidth="1"/>
    <col min="4" max="4" width="6.875" customWidth="1"/>
    <col min="5" max="5" width="6.375" customWidth="1"/>
    <col min="6" max="6" width="5.25" customWidth="1"/>
    <col min="7" max="7" width="7.25" customWidth="1"/>
    <col min="8" max="8" width="6.75" customWidth="1"/>
  </cols>
  <sheetData>
    <row r="1" spans="1:8" ht="13.6">
      <c r="A1" s="386"/>
      <c r="B1" s="387" t="s">
        <v>167</v>
      </c>
      <c r="C1" s="380" t="str">
        <f>Kadar.ode.!C1</f>
        <v>ОПШТА БОЛНИЦА СЕНТА</v>
      </c>
      <c r="D1" s="382"/>
      <c r="E1" s="382"/>
      <c r="F1" s="382"/>
      <c r="G1" s="384"/>
      <c r="H1" s="101"/>
    </row>
    <row r="2" spans="1:8" ht="13.6">
      <c r="A2" s="386"/>
      <c r="B2" s="387" t="s">
        <v>168</v>
      </c>
      <c r="C2" s="380" t="str">
        <f>Kadar.ode.!C2</f>
        <v>08923507</v>
      </c>
      <c r="D2" s="382"/>
      <c r="E2" s="382"/>
      <c r="F2" s="382"/>
      <c r="G2" s="384"/>
      <c r="H2" s="101"/>
    </row>
    <row r="3" spans="1:8" ht="13.6">
      <c r="A3" s="386"/>
      <c r="B3" s="387"/>
      <c r="C3" s="380"/>
      <c r="D3" s="382"/>
      <c r="E3" s="382"/>
      <c r="F3" s="382"/>
      <c r="G3" s="384"/>
      <c r="H3" s="101"/>
    </row>
    <row r="4" spans="1:8" ht="14.3">
      <c r="A4" s="386"/>
      <c r="B4" s="387" t="s">
        <v>1805</v>
      </c>
      <c r="C4" s="381" t="s">
        <v>1764</v>
      </c>
      <c r="D4" s="383"/>
      <c r="E4" s="383"/>
      <c r="F4" s="383"/>
      <c r="G4" s="385"/>
      <c r="H4" s="101"/>
    </row>
    <row r="5" spans="1:8" ht="14.3">
      <c r="A5" s="386"/>
      <c r="B5" s="387" t="s">
        <v>209</v>
      </c>
      <c r="C5" s="381" t="s">
        <v>4617</v>
      </c>
      <c r="D5" s="383"/>
      <c r="E5" s="383"/>
      <c r="F5" s="383"/>
      <c r="G5" s="385"/>
      <c r="H5" s="101"/>
    </row>
    <row r="6" spans="1:8" ht="15.65">
      <c r="A6" s="174"/>
      <c r="B6" s="174"/>
      <c r="C6" s="174"/>
      <c r="D6" s="174"/>
      <c r="E6" s="174"/>
      <c r="F6" s="174"/>
      <c r="G6" s="376"/>
      <c r="H6" s="376"/>
    </row>
    <row r="7" spans="1:8">
      <c r="A7" s="810" t="s">
        <v>118</v>
      </c>
      <c r="B7" s="810" t="s">
        <v>211</v>
      </c>
      <c r="C7" s="804" t="s">
        <v>1763</v>
      </c>
      <c r="D7" s="804"/>
      <c r="E7" s="804" t="s">
        <v>1762</v>
      </c>
      <c r="F7" s="804"/>
      <c r="G7" s="804" t="s">
        <v>86</v>
      </c>
      <c r="H7" s="804"/>
    </row>
    <row r="8" spans="1:8" ht="42.8" customHeight="1" thickBot="1">
      <c r="A8" s="811"/>
      <c r="B8" s="811"/>
      <c r="C8" s="377" t="s">
        <v>1817</v>
      </c>
      <c r="D8" s="377" t="s">
        <v>1852</v>
      </c>
      <c r="E8" s="377" t="s">
        <v>1817</v>
      </c>
      <c r="F8" s="377" t="s">
        <v>1852</v>
      </c>
      <c r="G8" s="377" t="s">
        <v>1817</v>
      </c>
      <c r="H8" s="377" t="s">
        <v>1852</v>
      </c>
    </row>
    <row r="9" spans="1:8" ht="14.3" thickTop="1">
      <c r="A9" s="268"/>
      <c r="B9" s="365" t="s">
        <v>210</v>
      </c>
      <c r="C9" s="365"/>
      <c r="D9" s="365"/>
      <c r="E9" s="365"/>
      <c r="F9" s="365"/>
      <c r="G9" s="365"/>
      <c r="H9" s="364"/>
    </row>
    <row r="10" spans="1:8" ht="13.6">
      <c r="A10" s="270"/>
      <c r="B10" s="363" t="s">
        <v>1761</v>
      </c>
      <c r="C10" s="136"/>
      <c r="D10" s="136"/>
      <c r="E10" s="137"/>
      <c r="F10" s="137"/>
      <c r="G10" s="138"/>
      <c r="H10" s="137"/>
    </row>
    <row r="11" spans="1:8">
      <c r="A11" s="493" t="s">
        <v>3025</v>
      </c>
      <c r="B11" s="494" t="s">
        <v>3026</v>
      </c>
      <c r="C11" s="495">
        <v>3313</v>
      </c>
      <c r="D11" s="495">
        <v>3313</v>
      </c>
      <c r="E11" s="495">
        <v>3</v>
      </c>
      <c r="F11" s="495">
        <v>3</v>
      </c>
      <c r="G11" s="495">
        <f>C11+E11</f>
        <v>3316</v>
      </c>
      <c r="H11" s="495">
        <f>D11+F11</f>
        <v>3316</v>
      </c>
    </row>
    <row r="12" spans="1:8">
      <c r="A12" s="493" t="s">
        <v>2308</v>
      </c>
      <c r="B12" s="494" t="s">
        <v>2958</v>
      </c>
      <c r="C12" s="495">
        <v>3</v>
      </c>
      <c r="D12" s="495">
        <v>3</v>
      </c>
      <c r="E12" s="495">
        <v>0</v>
      </c>
      <c r="F12" s="495">
        <v>0</v>
      </c>
      <c r="G12" s="495">
        <f t="shared" ref="G12:G75" si="0">C12+E12</f>
        <v>3</v>
      </c>
      <c r="H12" s="495">
        <f t="shared" ref="H12:H75" si="1">D12+F12</f>
        <v>3</v>
      </c>
    </row>
    <row r="13" spans="1:8">
      <c r="A13" s="493" t="s">
        <v>3114</v>
      </c>
      <c r="B13" s="494" t="s">
        <v>3115</v>
      </c>
      <c r="C13" s="495">
        <v>9</v>
      </c>
      <c r="D13" s="495">
        <v>9</v>
      </c>
      <c r="E13" s="495">
        <v>0</v>
      </c>
      <c r="F13" s="495">
        <v>0</v>
      </c>
      <c r="G13" s="495">
        <f t="shared" si="0"/>
        <v>9</v>
      </c>
      <c r="H13" s="495">
        <f t="shared" si="1"/>
        <v>9</v>
      </c>
    </row>
    <row r="14" spans="1:8">
      <c r="A14" s="493" t="s">
        <v>3118</v>
      </c>
      <c r="B14" s="494" t="s">
        <v>3119</v>
      </c>
      <c r="C14" s="495">
        <v>38</v>
      </c>
      <c r="D14" s="495">
        <v>38</v>
      </c>
      <c r="E14" s="495">
        <v>0</v>
      </c>
      <c r="F14" s="495">
        <v>0</v>
      </c>
      <c r="G14" s="495">
        <f t="shared" si="0"/>
        <v>38</v>
      </c>
      <c r="H14" s="495">
        <f t="shared" si="1"/>
        <v>38</v>
      </c>
    </row>
    <row r="15" spans="1:8">
      <c r="A15" s="493" t="s">
        <v>3120</v>
      </c>
      <c r="B15" s="494" t="s">
        <v>3121</v>
      </c>
      <c r="C15" s="495">
        <v>11</v>
      </c>
      <c r="D15" s="495">
        <v>11</v>
      </c>
      <c r="E15" s="495">
        <v>0</v>
      </c>
      <c r="F15" s="495">
        <v>0</v>
      </c>
      <c r="G15" s="495">
        <f t="shared" si="0"/>
        <v>11</v>
      </c>
      <c r="H15" s="495">
        <f t="shared" si="1"/>
        <v>11</v>
      </c>
    </row>
    <row r="16" spans="1:8">
      <c r="A16" s="493" t="s">
        <v>3334</v>
      </c>
      <c r="B16" s="494" t="s">
        <v>3335</v>
      </c>
      <c r="C16" s="495">
        <v>6</v>
      </c>
      <c r="D16" s="495">
        <v>6</v>
      </c>
      <c r="E16" s="495">
        <v>0</v>
      </c>
      <c r="F16" s="495">
        <v>0</v>
      </c>
      <c r="G16" s="495">
        <f t="shared" si="0"/>
        <v>6</v>
      </c>
      <c r="H16" s="495">
        <f t="shared" si="1"/>
        <v>6</v>
      </c>
    </row>
    <row r="17" spans="1:8">
      <c r="A17" s="493" t="s">
        <v>3668</v>
      </c>
      <c r="B17" s="494" t="s">
        <v>3669</v>
      </c>
      <c r="C17" s="495">
        <v>1</v>
      </c>
      <c r="D17" s="495">
        <v>1</v>
      </c>
      <c r="E17" s="495">
        <v>0</v>
      </c>
      <c r="F17" s="495">
        <v>0</v>
      </c>
      <c r="G17" s="495">
        <f t="shared" si="0"/>
        <v>1</v>
      </c>
      <c r="H17" s="495">
        <f t="shared" si="1"/>
        <v>1</v>
      </c>
    </row>
    <row r="18" spans="1:8">
      <c r="A18" s="493" t="s">
        <v>3668</v>
      </c>
      <c r="B18" s="494" t="s">
        <v>3670</v>
      </c>
      <c r="C18" s="495">
        <v>3</v>
      </c>
      <c r="D18" s="495">
        <v>3</v>
      </c>
      <c r="E18" s="495">
        <v>0</v>
      </c>
      <c r="F18" s="495">
        <v>0</v>
      </c>
      <c r="G18" s="495">
        <f t="shared" si="0"/>
        <v>3</v>
      </c>
      <c r="H18" s="495">
        <f t="shared" si="1"/>
        <v>3</v>
      </c>
    </row>
    <row r="19" spans="1:8">
      <c r="A19" s="493" t="s">
        <v>3671</v>
      </c>
      <c r="B19" s="494" t="s">
        <v>3672</v>
      </c>
      <c r="C19" s="495">
        <v>1</v>
      </c>
      <c r="D19" s="495">
        <v>1</v>
      </c>
      <c r="E19" s="495">
        <v>0</v>
      </c>
      <c r="F19" s="495">
        <v>0</v>
      </c>
      <c r="G19" s="495">
        <f t="shared" si="0"/>
        <v>1</v>
      </c>
      <c r="H19" s="495">
        <f t="shared" si="1"/>
        <v>1</v>
      </c>
    </row>
    <row r="20" spans="1:8">
      <c r="A20" s="493" t="s">
        <v>3673</v>
      </c>
      <c r="B20" s="494" t="s">
        <v>3674</v>
      </c>
      <c r="C20" s="495">
        <v>4</v>
      </c>
      <c r="D20" s="495">
        <v>4</v>
      </c>
      <c r="E20" s="495">
        <v>0</v>
      </c>
      <c r="F20" s="495">
        <v>0</v>
      </c>
      <c r="G20" s="495">
        <f t="shared" si="0"/>
        <v>4</v>
      </c>
      <c r="H20" s="495">
        <f t="shared" si="1"/>
        <v>4</v>
      </c>
    </row>
    <row r="21" spans="1:8">
      <c r="A21" s="493" t="s">
        <v>3673</v>
      </c>
      <c r="B21" s="494" t="s">
        <v>3675</v>
      </c>
      <c r="C21" s="495">
        <v>2</v>
      </c>
      <c r="D21" s="495">
        <v>2</v>
      </c>
      <c r="E21" s="495">
        <v>0</v>
      </c>
      <c r="F21" s="495">
        <v>0</v>
      </c>
      <c r="G21" s="495">
        <f t="shared" si="0"/>
        <v>2</v>
      </c>
      <c r="H21" s="495">
        <f t="shared" si="1"/>
        <v>2</v>
      </c>
    </row>
    <row r="22" spans="1:8">
      <c r="A22" s="493" t="s">
        <v>3678</v>
      </c>
      <c r="B22" s="494" t="s">
        <v>3679</v>
      </c>
      <c r="C22" s="495">
        <v>5</v>
      </c>
      <c r="D22" s="495">
        <v>5</v>
      </c>
      <c r="E22" s="495">
        <v>0</v>
      </c>
      <c r="F22" s="495">
        <v>0</v>
      </c>
      <c r="G22" s="495">
        <f t="shared" si="0"/>
        <v>5</v>
      </c>
      <c r="H22" s="495">
        <f t="shared" si="1"/>
        <v>5</v>
      </c>
    </row>
    <row r="23" spans="1:8">
      <c r="A23" s="689" t="s">
        <v>3855</v>
      </c>
      <c r="B23" s="690" t="s">
        <v>3856</v>
      </c>
      <c r="C23" s="691">
        <v>9</v>
      </c>
      <c r="D23" s="691"/>
      <c r="E23" s="691">
        <v>0</v>
      </c>
      <c r="F23" s="691">
        <v>0</v>
      </c>
      <c r="G23" s="691">
        <f t="shared" si="0"/>
        <v>9</v>
      </c>
      <c r="H23" s="691">
        <f t="shared" si="1"/>
        <v>0</v>
      </c>
    </row>
    <row r="24" spans="1:8">
      <c r="A24" s="689" t="s">
        <v>3857</v>
      </c>
      <c r="B24" s="690" t="s">
        <v>3858</v>
      </c>
      <c r="C24" s="691">
        <v>166</v>
      </c>
      <c r="D24" s="691"/>
      <c r="E24" s="691">
        <v>0</v>
      </c>
      <c r="F24" s="691">
        <v>0</v>
      </c>
      <c r="G24" s="691">
        <f t="shared" si="0"/>
        <v>166</v>
      </c>
      <c r="H24" s="691">
        <f t="shared" si="1"/>
        <v>0</v>
      </c>
    </row>
    <row r="25" spans="1:8">
      <c r="A25" s="689" t="s">
        <v>3859</v>
      </c>
      <c r="B25" s="690" t="s">
        <v>3860</v>
      </c>
      <c r="C25" s="691">
        <v>3</v>
      </c>
      <c r="D25" s="691"/>
      <c r="E25" s="691">
        <v>0</v>
      </c>
      <c r="F25" s="691">
        <v>0</v>
      </c>
      <c r="G25" s="691">
        <f t="shared" si="0"/>
        <v>3</v>
      </c>
      <c r="H25" s="691">
        <f t="shared" si="1"/>
        <v>0</v>
      </c>
    </row>
    <row r="26" spans="1:8">
      <c r="A26" s="689" t="s">
        <v>3861</v>
      </c>
      <c r="B26" s="690" t="s">
        <v>3862</v>
      </c>
      <c r="C26" s="691">
        <v>5</v>
      </c>
      <c r="D26" s="691"/>
      <c r="E26" s="691">
        <v>0</v>
      </c>
      <c r="F26" s="691">
        <v>0</v>
      </c>
      <c r="G26" s="691">
        <f t="shared" si="0"/>
        <v>5</v>
      </c>
      <c r="H26" s="691">
        <f t="shared" si="1"/>
        <v>0</v>
      </c>
    </row>
    <row r="27" spans="1:8">
      <c r="A27" s="689" t="s">
        <v>3863</v>
      </c>
      <c r="B27" s="690" t="s">
        <v>3864</v>
      </c>
      <c r="C27" s="691">
        <v>1</v>
      </c>
      <c r="D27" s="691"/>
      <c r="E27" s="691">
        <v>0</v>
      </c>
      <c r="F27" s="691">
        <v>0</v>
      </c>
      <c r="G27" s="691">
        <f t="shared" si="0"/>
        <v>1</v>
      </c>
      <c r="H27" s="691">
        <f t="shared" si="1"/>
        <v>0</v>
      </c>
    </row>
    <row r="28" spans="1:8">
      <c r="A28" s="689" t="s">
        <v>3865</v>
      </c>
      <c r="B28" s="690" t="s">
        <v>3866</v>
      </c>
      <c r="C28" s="691">
        <v>1</v>
      </c>
      <c r="D28" s="691"/>
      <c r="E28" s="691">
        <v>0</v>
      </c>
      <c r="F28" s="691">
        <v>0</v>
      </c>
      <c r="G28" s="691">
        <f t="shared" si="0"/>
        <v>1</v>
      </c>
      <c r="H28" s="691">
        <f t="shared" si="1"/>
        <v>0</v>
      </c>
    </row>
    <row r="29" spans="1:8">
      <c r="A29" s="689" t="s">
        <v>3867</v>
      </c>
      <c r="B29" s="690" t="s">
        <v>3868</v>
      </c>
      <c r="C29" s="691">
        <v>52</v>
      </c>
      <c r="D29" s="691"/>
      <c r="E29" s="691">
        <v>0</v>
      </c>
      <c r="F29" s="691">
        <v>0</v>
      </c>
      <c r="G29" s="691">
        <f t="shared" si="0"/>
        <v>52</v>
      </c>
      <c r="H29" s="691">
        <f t="shared" si="1"/>
        <v>0</v>
      </c>
    </row>
    <row r="30" spans="1:8">
      <c r="A30" s="689" t="s">
        <v>3869</v>
      </c>
      <c r="B30" s="690" t="s">
        <v>3870</v>
      </c>
      <c r="C30" s="691">
        <v>96</v>
      </c>
      <c r="D30" s="691"/>
      <c r="E30" s="691">
        <v>0</v>
      </c>
      <c r="F30" s="691">
        <v>0</v>
      </c>
      <c r="G30" s="691">
        <f t="shared" si="0"/>
        <v>96</v>
      </c>
      <c r="H30" s="691">
        <f t="shared" si="1"/>
        <v>0</v>
      </c>
    </row>
    <row r="31" spans="1:8">
      <c r="A31" s="689" t="s">
        <v>3871</v>
      </c>
      <c r="B31" s="690" t="s">
        <v>3872</v>
      </c>
      <c r="C31" s="691">
        <v>78</v>
      </c>
      <c r="D31" s="691"/>
      <c r="E31" s="691">
        <v>0</v>
      </c>
      <c r="F31" s="691">
        <v>0</v>
      </c>
      <c r="G31" s="691">
        <f t="shared" si="0"/>
        <v>78</v>
      </c>
      <c r="H31" s="691">
        <f t="shared" si="1"/>
        <v>0</v>
      </c>
    </row>
    <row r="32" spans="1:8">
      <c r="A32" s="689" t="s">
        <v>3873</v>
      </c>
      <c r="B32" s="690" t="s">
        <v>3874</v>
      </c>
      <c r="C32" s="691">
        <v>23</v>
      </c>
      <c r="D32" s="691"/>
      <c r="E32" s="691">
        <v>0</v>
      </c>
      <c r="F32" s="691">
        <v>0</v>
      </c>
      <c r="G32" s="691">
        <f t="shared" si="0"/>
        <v>23</v>
      </c>
      <c r="H32" s="691">
        <f t="shared" si="1"/>
        <v>0</v>
      </c>
    </row>
    <row r="33" spans="1:8">
      <c r="A33" s="689" t="s">
        <v>3875</v>
      </c>
      <c r="B33" s="690" t="s">
        <v>3876</v>
      </c>
      <c r="C33" s="691">
        <v>23</v>
      </c>
      <c r="D33" s="691"/>
      <c r="E33" s="691">
        <v>0</v>
      </c>
      <c r="F33" s="691">
        <v>0</v>
      </c>
      <c r="G33" s="691">
        <f t="shared" si="0"/>
        <v>23</v>
      </c>
      <c r="H33" s="691">
        <f t="shared" si="1"/>
        <v>0</v>
      </c>
    </row>
    <row r="34" spans="1:8">
      <c r="A34" s="689" t="s">
        <v>3877</v>
      </c>
      <c r="B34" s="690" t="s">
        <v>3878</v>
      </c>
      <c r="C34" s="691">
        <v>164</v>
      </c>
      <c r="D34" s="691"/>
      <c r="E34" s="691">
        <v>0</v>
      </c>
      <c r="F34" s="691">
        <v>0</v>
      </c>
      <c r="G34" s="691">
        <f t="shared" si="0"/>
        <v>164</v>
      </c>
      <c r="H34" s="691">
        <f t="shared" si="1"/>
        <v>0</v>
      </c>
    </row>
    <row r="35" spans="1:8">
      <c r="A35" s="689" t="s">
        <v>3879</v>
      </c>
      <c r="B35" s="690" t="s">
        <v>3880</v>
      </c>
      <c r="C35" s="691">
        <v>165</v>
      </c>
      <c r="D35" s="691"/>
      <c r="E35" s="691">
        <v>0</v>
      </c>
      <c r="F35" s="691">
        <v>0</v>
      </c>
      <c r="G35" s="691">
        <f t="shared" si="0"/>
        <v>165</v>
      </c>
      <c r="H35" s="691">
        <f t="shared" si="1"/>
        <v>0</v>
      </c>
    </row>
    <row r="36" spans="1:8">
      <c r="A36" s="689" t="s">
        <v>3881</v>
      </c>
      <c r="B36" s="690" t="s">
        <v>3882</v>
      </c>
      <c r="C36" s="691">
        <v>164</v>
      </c>
      <c r="D36" s="691"/>
      <c r="E36" s="691">
        <v>0</v>
      </c>
      <c r="F36" s="691">
        <v>0</v>
      </c>
      <c r="G36" s="691">
        <f t="shared" si="0"/>
        <v>164</v>
      </c>
      <c r="H36" s="691">
        <f t="shared" si="1"/>
        <v>0</v>
      </c>
    </row>
    <row r="37" spans="1:8">
      <c r="A37" s="689" t="s">
        <v>3883</v>
      </c>
      <c r="B37" s="690" t="s">
        <v>3884</v>
      </c>
      <c r="C37" s="691">
        <v>1</v>
      </c>
      <c r="D37" s="691"/>
      <c r="E37" s="691">
        <v>0</v>
      </c>
      <c r="F37" s="691">
        <v>0</v>
      </c>
      <c r="G37" s="691">
        <f t="shared" si="0"/>
        <v>1</v>
      </c>
      <c r="H37" s="691">
        <f t="shared" si="1"/>
        <v>0</v>
      </c>
    </row>
    <row r="38" spans="1:8">
      <c r="A38" s="689" t="s">
        <v>3885</v>
      </c>
      <c r="B38" s="690" t="s">
        <v>3886</v>
      </c>
      <c r="C38" s="691">
        <v>51</v>
      </c>
      <c r="D38" s="691"/>
      <c r="E38" s="691">
        <v>0</v>
      </c>
      <c r="F38" s="691">
        <v>0</v>
      </c>
      <c r="G38" s="691">
        <f t="shared" si="0"/>
        <v>51</v>
      </c>
      <c r="H38" s="691">
        <f t="shared" si="1"/>
        <v>0</v>
      </c>
    </row>
    <row r="39" spans="1:8">
      <c r="A39" s="689" t="s">
        <v>3887</v>
      </c>
      <c r="B39" s="690" t="s">
        <v>3888</v>
      </c>
      <c r="C39" s="691">
        <v>1</v>
      </c>
      <c r="D39" s="691"/>
      <c r="E39" s="691">
        <v>0</v>
      </c>
      <c r="F39" s="691">
        <v>0</v>
      </c>
      <c r="G39" s="691">
        <f t="shared" si="0"/>
        <v>1</v>
      </c>
      <c r="H39" s="691">
        <f t="shared" si="1"/>
        <v>0</v>
      </c>
    </row>
    <row r="40" spans="1:8">
      <c r="A40" s="689" t="s">
        <v>3889</v>
      </c>
      <c r="B40" s="690" t="s">
        <v>3890</v>
      </c>
      <c r="C40" s="691">
        <v>1</v>
      </c>
      <c r="D40" s="691"/>
      <c r="E40" s="691">
        <v>0</v>
      </c>
      <c r="F40" s="691">
        <v>0</v>
      </c>
      <c r="G40" s="691">
        <f t="shared" si="0"/>
        <v>1</v>
      </c>
      <c r="H40" s="691">
        <f t="shared" si="1"/>
        <v>0</v>
      </c>
    </row>
    <row r="41" spans="1:8">
      <c r="A41" s="689" t="s">
        <v>3891</v>
      </c>
      <c r="B41" s="690" t="s">
        <v>3892</v>
      </c>
      <c r="C41" s="691">
        <v>58</v>
      </c>
      <c r="D41" s="691"/>
      <c r="E41" s="691">
        <v>0</v>
      </c>
      <c r="F41" s="691">
        <v>0</v>
      </c>
      <c r="G41" s="691">
        <f t="shared" si="0"/>
        <v>58</v>
      </c>
      <c r="H41" s="691">
        <f t="shared" si="1"/>
        <v>0</v>
      </c>
    </row>
    <row r="42" spans="1:8">
      <c r="A42" s="689" t="s">
        <v>3895</v>
      </c>
      <c r="B42" s="690" t="s">
        <v>3896</v>
      </c>
      <c r="C42" s="691">
        <v>1</v>
      </c>
      <c r="D42" s="691"/>
      <c r="E42" s="691">
        <v>0</v>
      </c>
      <c r="F42" s="691">
        <v>0</v>
      </c>
      <c r="G42" s="691">
        <f t="shared" si="0"/>
        <v>1</v>
      </c>
      <c r="H42" s="691">
        <f t="shared" si="1"/>
        <v>0</v>
      </c>
    </row>
    <row r="43" spans="1:8">
      <c r="A43" s="689" t="s">
        <v>3897</v>
      </c>
      <c r="B43" s="690" t="s">
        <v>3898</v>
      </c>
      <c r="C43" s="691">
        <v>163</v>
      </c>
      <c r="D43" s="691"/>
      <c r="E43" s="691">
        <v>0</v>
      </c>
      <c r="F43" s="691">
        <v>0</v>
      </c>
      <c r="G43" s="691">
        <f t="shared" si="0"/>
        <v>163</v>
      </c>
      <c r="H43" s="691">
        <f t="shared" si="1"/>
        <v>0</v>
      </c>
    </row>
    <row r="44" spans="1:8">
      <c r="A44" s="689" t="s">
        <v>3899</v>
      </c>
      <c r="B44" s="690" t="s">
        <v>3900</v>
      </c>
      <c r="C44" s="691">
        <v>2</v>
      </c>
      <c r="D44" s="691"/>
      <c r="E44" s="691">
        <v>0</v>
      </c>
      <c r="F44" s="691">
        <v>0</v>
      </c>
      <c r="G44" s="691">
        <f t="shared" si="0"/>
        <v>2</v>
      </c>
      <c r="H44" s="691">
        <f t="shared" si="1"/>
        <v>0</v>
      </c>
    </row>
    <row r="45" spans="1:8">
      <c r="A45" s="689" t="s">
        <v>3901</v>
      </c>
      <c r="B45" s="690" t="s">
        <v>3902</v>
      </c>
      <c r="C45" s="691">
        <v>3</v>
      </c>
      <c r="D45" s="691"/>
      <c r="E45" s="691">
        <v>0</v>
      </c>
      <c r="F45" s="691">
        <v>0</v>
      </c>
      <c r="G45" s="691">
        <f t="shared" si="0"/>
        <v>3</v>
      </c>
      <c r="H45" s="691">
        <f t="shared" si="1"/>
        <v>0</v>
      </c>
    </row>
    <row r="46" spans="1:8">
      <c r="A46" s="689" t="s">
        <v>3903</v>
      </c>
      <c r="B46" s="690" t="s">
        <v>3904</v>
      </c>
      <c r="C46" s="691">
        <v>2</v>
      </c>
      <c r="D46" s="691"/>
      <c r="E46" s="691">
        <v>0</v>
      </c>
      <c r="F46" s="691">
        <v>0</v>
      </c>
      <c r="G46" s="691">
        <f t="shared" si="0"/>
        <v>2</v>
      </c>
      <c r="H46" s="691">
        <f t="shared" si="1"/>
        <v>0</v>
      </c>
    </row>
    <row r="47" spans="1:8">
      <c r="A47" s="689" t="s">
        <v>3905</v>
      </c>
      <c r="B47" s="690" t="s">
        <v>3906</v>
      </c>
      <c r="C47" s="691">
        <v>2</v>
      </c>
      <c r="D47" s="691"/>
      <c r="E47" s="691">
        <v>0</v>
      </c>
      <c r="F47" s="691">
        <v>0</v>
      </c>
      <c r="G47" s="691">
        <f t="shared" si="0"/>
        <v>2</v>
      </c>
      <c r="H47" s="691">
        <f t="shared" si="1"/>
        <v>0</v>
      </c>
    </row>
    <row r="48" spans="1:8">
      <c r="A48" s="689" t="s">
        <v>3907</v>
      </c>
      <c r="B48" s="690" t="s">
        <v>3908</v>
      </c>
      <c r="C48" s="691">
        <v>1</v>
      </c>
      <c r="D48" s="691"/>
      <c r="E48" s="691">
        <v>0</v>
      </c>
      <c r="F48" s="691">
        <v>0</v>
      </c>
      <c r="G48" s="691">
        <f t="shared" si="0"/>
        <v>1</v>
      </c>
      <c r="H48" s="691">
        <f t="shared" si="1"/>
        <v>0</v>
      </c>
    </row>
    <row r="49" spans="1:8">
      <c r="A49" s="689" t="s">
        <v>3909</v>
      </c>
      <c r="B49" s="690" t="s">
        <v>3910</v>
      </c>
      <c r="C49" s="691">
        <v>5</v>
      </c>
      <c r="D49" s="691"/>
      <c r="E49" s="691">
        <v>0</v>
      </c>
      <c r="F49" s="691">
        <v>0</v>
      </c>
      <c r="G49" s="691">
        <f t="shared" si="0"/>
        <v>5</v>
      </c>
      <c r="H49" s="691">
        <f t="shared" si="1"/>
        <v>0</v>
      </c>
    </row>
    <row r="50" spans="1:8">
      <c r="A50" s="689" t="s">
        <v>3911</v>
      </c>
      <c r="B50" s="690" t="s">
        <v>3912</v>
      </c>
      <c r="C50" s="691">
        <v>1</v>
      </c>
      <c r="D50" s="691"/>
      <c r="E50" s="691">
        <v>0</v>
      </c>
      <c r="F50" s="691">
        <v>0</v>
      </c>
      <c r="G50" s="691">
        <f t="shared" si="0"/>
        <v>1</v>
      </c>
      <c r="H50" s="691">
        <f t="shared" si="1"/>
        <v>0</v>
      </c>
    </row>
    <row r="51" spans="1:8">
      <c r="A51" s="689" t="s">
        <v>3913</v>
      </c>
      <c r="B51" s="690" t="s">
        <v>3914</v>
      </c>
      <c r="C51" s="691">
        <v>3</v>
      </c>
      <c r="D51" s="691"/>
      <c r="E51" s="691">
        <v>0</v>
      </c>
      <c r="F51" s="691">
        <v>0</v>
      </c>
      <c r="G51" s="691">
        <f t="shared" si="0"/>
        <v>3</v>
      </c>
      <c r="H51" s="691">
        <f t="shared" si="1"/>
        <v>0</v>
      </c>
    </row>
    <row r="52" spans="1:8">
      <c r="A52" s="689" t="s">
        <v>3915</v>
      </c>
      <c r="B52" s="690" t="s">
        <v>3916</v>
      </c>
      <c r="C52" s="691">
        <v>163</v>
      </c>
      <c r="D52" s="691"/>
      <c r="E52" s="691">
        <v>0</v>
      </c>
      <c r="F52" s="691">
        <v>0</v>
      </c>
      <c r="G52" s="691">
        <f t="shared" si="0"/>
        <v>163</v>
      </c>
      <c r="H52" s="691">
        <f t="shared" si="1"/>
        <v>0</v>
      </c>
    </row>
    <row r="53" spans="1:8">
      <c r="A53" s="689" t="s">
        <v>3917</v>
      </c>
      <c r="B53" s="690" t="s">
        <v>3918</v>
      </c>
      <c r="C53" s="691">
        <v>23</v>
      </c>
      <c r="D53" s="691"/>
      <c r="E53" s="691">
        <v>0</v>
      </c>
      <c r="F53" s="691">
        <v>0</v>
      </c>
      <c r="G53" s="691">
        <f t="shared" si="0"/>
        <v>23</v>
      </c>
      <c r="H53" s="691">
        <f t="shared" si="1"/>
        <v>0</v>
      </c>
    </row>
    <row r="54" spans="1:8">
      <c r="A54" s="689" t="s">
        <v>3919</v>
      </c>
      <c r="B54" s="690" t="s">
        <v>3920</v>
      </c>
      <c r="C54" s="691">
        <v>3</v>
      </c>
      <c r="D54" s="691"/>
      <c r="E54" s="691">
        <v>0</v>
      </c>
      <c r="F54" s="691">
        <v>0</v>
      </c>
      <c r="G54" s="691">
        <f t="shared" si="0"/>
        <v>3</v>
      </c>
      <c r="H54" s="691">
        <f t="shared" si="1"/>
        <v>0</v>
      </c>
    </row>
    <row r="55" spans="1:8">
      <c r="A55" s="689" t="s">
        <v>3923</v>
      </c>
      <c r="B55" s="690" t="s">
        <v>3924</v>
      </c>
      <c r="C55" s="691">
        <v>752</v>
      </c>
      <c r="D55" s="691"/>
      <c r="E55" s="691">
        <v>0</v>
      </c>
      <c r="F55" s="691">
        <v>0</v>
      </c>
      <c r="G55" s="691">
        <f t="shared" si="0"/>
        <v>752</v>
      </c>
      <c r="H55" s="691">
        <f t="shared" si="1"/>
        <v>0</v>
      </c>
    </row>
    <row r="56" spans="1:8">
      <c r="A56" s="689" t="s">
        <v>3925</v>
      </c>
      <c r="B56" s="690" t="s">
        <v>3926</v>
      </c>
      <c r="C56" s="691">
        <v>3</v>
      </c>
      <c r="D56" s="691"/>
      <c r="E56" s="691">
        <v>0</v>
      </c>
      <c r="F56" s="691">
        <v>0</v>
      </c>
      <c r="G56" s="691">
        <f t="shared" si="0"/>
        <v>3</v>
      </c>
      <c r="H56" s="691">
        <f t="shared" si="1"/>
        <v>0</v>
      </c>
    </row>
    <row r="57" spans="1:8">
      <c r="A57" s="689" t="s">
        <v>3927</v>
      </c>
      <c r="B57" s="690" t="s">
        <v>3928</v>
      </c>
      <c r="C57" s="691">
        <v>1</v>
      </c>
      <c r="D57" s="691"/>
      <c r="E57" s="691">
        <v>0</v>
      </c>
      <c r="F57" s="691">
        <v>0</v>
      </c>
      <c r="G57" s="691">
        <f t="shared" si="0"/>
        <v>1</v>
      </c>
      <c r="H57" s="691">
        <f t="shared" si="1"/>
        <v>0</v>
      </c>
    </row>
    <row r="58" spans="1:8">
      <c r="A58" s="689" t="s">
        <v>3929</v>
      </c>
      <c r="B58" s="690" t="s">
        <v>3930</v>
      </c>
      <c r="C58" s="691">
        <v>1</v>
      </c>
      <c r="D58" s="691"/>
      <c r="E58" s="691">
        <v>0</v>
      </c>
      <c r="F58" s="691">
        <v>0</v>
      </c>
      <c r="G58" s="691">
        <f t="shared" si="0"/>
        <v>1</v>
      </c>
      <c r="H58" s="691">
        <f t="shared" si="1"/>
        <v>0</v>
      </c>
    </row>
    <row r="59" spans="1:8">
      <c r="A59" s="689" t="s">
        <v>3931</v>
      </c>
      <c r="B59" s="690" t="s">
        <v>3932</v>
      </c>
      <c r="C59" s="691">
        <v>8</v>
      </c>
      <c r="D59" s="691"/>
      <c r="E59" s="691">
        <v>0</v>
      </c>
      <c r="F59" s="691">
        <v>0</v>
      </c>
      <c r="G59" s="691">
        <f t="shared" si="0"/>
        <v>8</v>
      </c>
      <c r="H59" s="691">
        <f t="shared" si="1"/>
        <v>0</v>
      </c>
    </row>
    <row r="60" spans="1:8">
      <c r="A60" s="689" t="s">
        <v>3933</v>
      </c>
      <c r="B60" s="690" t="s">
        <v>3934</v>
      </c>
      <c r="C60" s="691">
        <v>1</v>
      </c>
      <c r="D60" s="691"/>
      <c r="E60" s="691">
        <v>0</v>
      </c>
      <c r="F60" s="691">
        <v>0</v>
      </c>
      <c r="G60" s="691">
        <f t="shared" si="0"/>
        <v>1</v>
      </c>
      <c r="H60" s="691">
        <f t="shared" si="1"/>
        <v>0</v>
      </c>
    </row>
    <row r="61" spans="1:8">
      <c r="A61" s="689" t="s">
        <v>3937</v>
      </c>
      <c r="B61" s="690" t="s">
        <v>3938</v>
      </c>
      <c r="C61" s="691">
        <v>4</v>
      </c>
      <c r="D61" s="691"/>
      <c r="E61" s="691">
        <v>0</v>
      </c>
      <c r="F61" s="691">
        <v>0</v>
      </c>
      <c r="G61" s="691">
        <f t="shared" si="0"/>
        <v>4</v>
      </c>
      <c r="H61" s="691">
        <f t="shared" si="1"/>
        <v>0</v>
      </c>
    </row>
    <row r="62" spans="1:8">
      <c r="A62" s="689" t="s">
        <v>3939</v>
      </c>
      <c r="B62" s="690" t="s">
        <v>3940</v>
      </c>
      <c r="C62" s="691">
        <v>2065</v>
      </c>
      <c r="D62" s="691"/>
      <c r="E62" s="691">
        <v>2</v>
      </c>
      <c r="F62" s="691"/>
      <c r="G62" s="691">
        <f t="shared" si="0"/>
        <v>2067</v>
      </c>
      <c r="H62" s="691">
        <f t="shared" si="1"/>
        <v>0</v>
      </c>
    </row>
    <row r="63" spans="1:8">
      <c r="A63" s="689" t="s">
        <v>3941</v>
      </c>
      <c r="B63" s="690" t="s">
        <v>3942</v>
      </c>
      <c r="C63" s="691">
        <v>7</v>
      </c>
      <c r="D63" s="691"/>
      <c r="E63" s="691">
        <v>0</v>
      </c>
      <c r="F63" s="691">
        <v>0</v>
      </c>
      <c r="G63" s="691">
        <f t="shared" si="0"/>
        <v>7</v>
      </c>
      <c r="H63" s="691">
        <f t="shared" si="1"/>
        <v>0</v>
      </c>
    </row>
    <row r="64" spans="1:8">
      <c r="A64" s="493" t="s">
        <v>4072</v>
      </c>
      <c r="B64" s="494" t="s">
        <v>4073</v>
      </c>
      <c r="C64" s="495">
        <v>3307</v>
      </c>
      <c r="D64" s="495">
        <v>3307</v>
      </c>
      <c r="E64" s="495">
        <v>3</v>
      </c>
      <c r="F64" s="495">
        <v>3</v>
      </c>
      <c r="G64" s="695">
        <f t="shared" si="0"/>
        <v>3310</v>
      </c>
      <c r="H64" s="695">
        <f t="shared" si="1"/>
        <v>3310</v>
      </c>
    </row>
    <row r="65" spans="1:8">
      <c r="A65" s="493" t="s">
        <v>4074</v>
      </c>
      <c r="B65" s="494" t="s">
        <v>4075</v>
      </c>
      <c r="C65" s="495">
        <v>74</v>
      </c>
      <c r="D65" s="495">
        <v>74</v>
      </c>
      <c r="E65" s="495">
        <v>0</v>
      </c>
      <c r="F65" s="495">
        <v>0</v>
      </c>
      <c r="G65" s="495">
        <f t="shared" si="0"/>
        <v>74</v>
      </c>
      <c r="H65" s="495">
        <f t="shared" si="1"/>
        <v>74</v>
      </c>
    </row>
    <row r="66" spans="1:8">
      <c r="A66" s="493" t="s">
        <v>4076</v>
      </c>
      <c r="B66" s="494" t="s">
        <v>4077</v>
      </c>
      <c r="C66" s="495">
        <v>3290</v>
      </c>
      <c r="D66" s="495">
        <v>3290</v>
      </c>
      <c r="E66" s="495">
        <v>3</v>
      </c>
      <c r="F66" s="495">
        <v>3</v>
      </c>
      <c r="G66" s="495">
        <f t="shared" si="0"/>
        <v>3293</v>
      </c>
      <c r="H66" s="495">
        <f t="shared" si="1"/>
        <v>3293</v>
      </c>
    </row>
    <row r="67" spans="1:8">
      <c r="A67" s="493" t="s">
        <v>4078</v>
      </c>
      <c r="B67" s="494" t="s">
        <v>4079</v>
      </c>
      <c r="C67" s="495">
        <v>1</v>
      </c>
      <c r="D67" s="495">
        <v>1</v>
      </c>
      <c r="E67" s="495">
        <v>0</v>
      </c>
      <c r="F67" s="495">
        <v>0</v>
      </c>
      <c r="G67" s="495">
        <f t="shared" si="0"/>
        <v>1</v>
      </c>
      <c r="H67" s="495">
        <f t="shared" si="1"/>
        <v>1</v>
      </c>
    </row>
    <row r="68" spans="1:8">
      <c r="A68" s="493" t="s">
        <v>4147</v>
      </c>
      <c r="B68" s="494" t="s">
        <v>4148</v>
      </c>
      <c r="C68" s="495">
        <v>16</v>
      </c>
      <c r="D68" s="495">
        <v>16</v>
      </c>
      <c r="E68" s="495">
        <v>0</v>
      </c>
      <c r="F68" s="495">
        <v>0</v>
      </c>
      <c r="G68" s="495">
        <f t="shared" si="0"/>
        <v>16</v>
      </c>
      <c r="H68" s="495">
        <f t="shared" si="1"/>
        <v>16</v>
      </c>
    </row>
    <row r="69" spans="1:8">
      <c r="A69" s="493" t="s">
        <v>4155</v>
      </c>
      <c r="B69" s="494" t="s">
        <v>4156</v>
      </c>
      <c r="C69" s="495">
        <v>3</v>
      </c>
      <c r="D69" s="495">
        <v>3</v>
      </c>
      <c r="E69" s="495">
        <v>0</v>
      </c>
      <c r="F69" s="495">
        <v>0</v>
      </c>
      <c r="G69" s="495">
        <f t="shared" si="0"/>
        <v>3</v>
      </c>
      <c r="H69" s="495">
        <f t="shared" si="1"/>
        <v>3</v>
      </c>
    </row>
    <row r="70" spans="1:8">
      <c r="A70" s="493" t="s">
        <v>4211</v>
      </c>
      <c r="B70" s="494" t="s">
        <v>4212</v>
      </c>
      <c r="C70" s="495">
        <v>1</v>
      </c>
      <c r="D70" s="495">
        <v>1</v>
      </c>
      <c r="E70" s="495">
        <v>0</v>
      </c>
      <c r="F70" s="495">
        <v>0</v>
      </c>
      <c r="G70" s="495">
        <f t="shared" si="0"/>
        <v>1</v>
      </c>
      <c r="H70" s="495">
        <f t="shared" si="1"/>
        <v>1</v>
      </c>
    </row>
    <row r="71" spans="1:8">
      <c r="A71" s="493" t="s">
        <v>4215</v>
      </c>
      <c r="B71" s="494" t="s">
        <v>4216</v>
      </c>
      <c r="C71" s="495">
        <v>1</v>
      </c>
      <c r="D71" s="495">
        <v>1</v>
      </c>
      <c r="E71" s="495">
        <v>0</v>
      </c>
      <c r="F71" s="495">
        <v>0</v>
      </c>
      <c r="G71" s="495">
        <f t="shared" si="0"/>
        <v>1</v>
      </c>
      <c r="H71" s="495">
        <f t="shared" si="1"/>
        <v>1</v>
      </c>
    </row>
    <row r="72" spans="1:8">
      <c r="A72" s="493" t="s">
        <v>4221</v>
      </c>
      <c r="B72" s="494" t="s">
        <v>4222</v>
      </c>
      <c r="C72" s="495">
        <v>1004</v>
      </c>
      <c r="D72" s="495">
        <v>1004</v>
      </c>
      <c r="E72" s="495">
        <v>0</v>
      </c>
      <c r="F72" s="495">
        <v>0</v>
      </c>
      <c r="G72" s="495">
        <f t="shared" si="0"/>
        <v>1004</v>
      </c>
      <c r="H72" s="495">
        <f t="shared" si="1"/>
        <v>1004</v>
      </c>
    </row>
    <row r="73" spans="1:8">
      <c r="A73" s="493" t="s">
        <v>4225</v>
      </c>
      <c r="B73" s="494" t="s">
        <v>4599</v>
      </c>
      <c r="C73" s="495">
        <v>3325</v>
      </c>
      <c r="D73" s="495">
        <v>3325</v>
      </c>
      <c r="E73" s="495">
        <v>3</v>
      </c>
      <c r="F73" s="495">
        <v>3</v>
      </c>
      <c r="G73" s="495">
        <f t="shared" si="0"/>
        <v>3328</v>
      </c>
      <c r="H73" s="495">
        <f t="shared" si="1"/>
        <v>3328</v>
      </c>
    </row>
    <row r="74" spans="1:8">
      <c r="A74" s="493" t="s">
        <v>4227</v>
      </c>
      <c r="B74" s="494" t="s">
        <v>4228</v>
      </c>
      <c r="C74" s="495">
        <v>1</v>
      </c>
      <c r="D74" s="495">
        <v>1</v>
      </c>
      <c r="E74" s="495">
        <v>0</v>
      </c>
      <c r="F74" s="495">
        <v>0</v>
      </c>
      <c r="G74" s="495">
        <f t="shared" si="0"/>
        <v>1</v>
      </c>
      <c r="H74" s="495">
        <f t="shared" si="1"/>
        <v>1</v>
      </c>
    </row>
    <row r="75" spans="1:8">
      <c r="A75" s="493" t="s">
        <v>4235</v>
      </c>
      <c r="B75" s="494" t="s">
        <v>4236</v>
      </c>
      <c r="C75" s="495">
        <v>3568</v>
      </c>
      <c r="D75" s="495">
        <v>3568</v>
      </c>
      <c r="E75" s="495">
        <v>3</v>
      </c>
      <c r="F75" s="495">
        <v>3</v>
      </c>
      <c r="G75" s="495">
        <f t="shared" si="0"/>
        <v>3571</v>
      </c>
      <c r="H75" s="495">
        <f t="shared" si="1"/>
        <v>3571</v>
      </c>
    </row>
    <row r="76" spans="1:8">
      <c r="A76" s="493" t="s">
        <v>4247</v>
      </c>
      <c r="B76" s="494" t="s">
        <v>4248</v>
      </c>
      <c r="C76" s="495">
        <v>3438</v>
      </c>
      <c r="D76" s="495">
        <v>3438</v>
      </c>
      <c r="E76" s="495">
        <v>3</v>
      </c>
      <c r="F76" s="495">
        <v>3</v>
      </c>
      <c r="G76" s="495">
        <f t="shared" ref="G76:G133" si="2">C76+E76</f>
        <v>3441</v>
      </c>
      <c r="H76" s="495">
        <f t="shared" ref="H76:H133" si="3">D76+F76</f>
        <v>3441</v>
      </c>
    </row>
    <row r="77" spans="1:8">
      <c r="A77" s="493" t="s">
        <v>4251</v>
      </c>
      <c r="B77" s="494" t="s">
        <v>4252</v>
      </c>
      <c r="C77" s="495">
        <v>2039</v>
      </c>
      <c r="D77" s="495">
        <v>2039</v>
      </c>
      <c r="E77" s="495">
        <v>2</v>
      </c>
      <c r="F77" s="495">
        <v>2</v>
      </c>
      <c r="G77" s="495">
        <f t="shared" si="2"/>
        <v>2041</v>
      </c>
      <c r="H77" s="495">
        <f t="shared" si="3"/>
        <v>2041</v>
      </c>
    </row>
    <row r="78" spans="1:8">
      <c r="A78" s="493" t="s">
        <v>4251</v>
      </c>
      <c r="B78" s="494" t="s">
        <v>4618</v>
      </c>
      <c r="C78" s="495">
        <v>1326</v>
      </c>
      <c r="D78" s="495">
        <v>1326</v>
      </c>
      <c r="E78" s="495">
        <v>1</v>
      </c>
      <c r="F78" s="495">
        <v>1</v>
      </c>
      <c r="G78" s="495">
        <f t="shared" si="2"/>
        <v>1327</v>
      </c>
      <c r="H78" s="495">
        <f t="shared" si="3"/>
        <v>1327</v>
      </c>
    </row>
    <row r="79" spans="1:8">
      <c r="A79" s="493" t="s">
        <v>4253</v>
      </c>
      <c r="B79" s="494" t="s">
        <v>4254</v>
      </c>
      <c r="C79" s="495">
        <v>1</v>
      </c>
      <c r="D79" s="495">
        <v>1</v>
      </c>
      <c r="E79" s="495">
        <v>0</v>
      </c>
      <c r="F79" s="495">
        <v>0</v>
      </c>
      <c r="G79" s="495">
        <f t="shared" si="2"/>
        <v>1</v>
      </c>
      <c r="H79" s="495">
        <f t="shared" si="3"/>
        <v>1</v>
      </c>
    </row>
    <row r="80" spans="1:8">
      <c r="A80" s="493" t="s">
        <v>4255</v>
      </c>
      <c r="B80" s="494" t="s">
        <v>4256</v>
      </c>
      <c r="C80" s="495">
        <v>1</v>
      </c>
      <c r="D80" s="495">
        <v>1</v>
      </c>
      <c r="E80" s="495">
        <v>0</v>
      </c>
      <c r="F80" s="495">
        <v>0</v>
      </c>
      <c r="G80" s="495">
        <f t="shared" si="2"/>
        <v>1</v>
      </c>
      <c r="H80" s="495">
        <f t="shared" si="3"/>
        <v>1</v>
      </c>
    </row>
    <row r="81" spans="1:8">
      <c r="A81" s="493" t="s">
        <v>4259</v>
      </c>
      <c r="B81" s="494" t="s">
        <v>4591</v>
      </c>
      <c r="C81" s="495">
        <v>1</v>
      </c>
      <c r="D81" s="495">
        <v>1</v>
      </c>
      <c r="E81" s="495">
        <v>0</v>
      </c>
      <c r="F81" s="495">
        <v>0</v>
      </c>
      <c r="G81" s="495">
        <f t="shared" si="2"/>
        <v>1</v>
      </c>
      <c r="H81" s="495">
        <f t="shared" si="3"/>
        <v>1</v>
      </c>
    </row>
    <row r="82" spans="1:8">
      <c r="A82" s="493" t="s">
        <v>4261</v>
      </c>
      <c r="B82" s="494" t="s">
        <v>4262</v>
      </c>
      <c r="C82" s="495">
        <v>1</v>
      </c>
      <c r="D82" s="495">
        <v>1</v>
      </c>
      <c r="E82" s="495">
        <v>0</v>
      </c>
      <c r="F82" s="495">
        <v>0</v>
      </c>
      <c r="G82" s="495">
        <f t="shared" si="2"/>
        <v>1</v>
      </c>
      <c r="H82" s="495">
        <f t="shared" si="3"/>
        <v>1</v>
      </c>
    </row>
    <row r="83" spans="1:8">
      <c r="A83" s="493" t="s">
        <v>4263</v>
      </c>
      <c r="B83" s="494" t="s">
        <v>4264</v>
      </c>
      <c r="C83" s="495">
        <v>165</v>
      </c>
      <c r="D83" s="495">
        <v>165</v>
      </c>
      <c r="E83" s="495">
        <v>0</v>
      </c>
      <c r="F83" s="495">
        <v>0</v>
      </c>
      <c r="G83" s="495">
        <f t="shared" si="2"/>
        <v>165</v>
      </c>
      <c r="H83" s="495">
        <f t="shared" si="3"/>
        <v>165</v>
      </c>
    </row>
    <row r="84" spans="1:8">
      <c r="A84" s="493" t="s">
        <v>4311</v>
      </c>
      <c r="B84" s="494" t="s">
        <v>4312</v>
      </c>
      <c r="C84" s="495">
        <v>46</v>
      </c>
      <c r="D84" s="495">
        <v>46</v>
      </c>
      <c r="E84" s="495">
        <v>0</v>
      </c>
      <c r="F84" s="495">
        <v>0</v>
      </c>
      <c r="G84" s="495">
        <f t="shared" si="2"/>
        <v>46</v>
      </c>
      <c r="H84" s="495">
        <f t="shared" si="3"/>
        <v>46</v>
      </c>
    </row>
    <row r="85" spans="1:8">
      <c r="A85" s="493" t="s">
        <v>4403</v>
      </c>
      <c r="B85" s="494" t="s">
        <v>4404</v>
      </c>
      <c r="C85" s="495">
        <v>1</v>
      </c>
      <c r="D85" s="495">
        <v>1</v>
      </c>
      <c r="E85" s="495">
        <v>0</v>
      </c>
      <c r="F85" s="495">
        <v>0</v>
      </c>
      <c r="G85" s="495">
        <f t="shared" si="2"/>
        <v>1</v>
      </c>
      <c r="H85" s="495">
        <f t="shared" si="3"/>
        <v>1</v>
      </c>
    </row>
    <row r="86" spans="1:8">
      <c r="A86" s="689" t="s">
        <v>4628</v>
      </c>
      <c r="B86" s="690" t="s">
        <v>3856</v>
      </c>
      <c r="C86" s="691"/>
      <c r="D86" s="691">
        <v>9</v>
      </c>
      <c r="E86" s="691"/>
      <c r="F86" s="691"/>
      <c r="G86" s="691"/>
      <c r="H86" s="691">
        <f t="shared" si="3"/>
        <v>9</v>
      </c>
    </row>
    <row r="87" spans="1:8">
      <c r="A87" s="689" t="s">
        <v>4465</v>
      </c>
      <c r="B87" s="690" t="s">
        <v>3858</v>
      </c>
      <c r="C87" s="691">
        <v>46</v>
      </c>
      <c r="D87" s="691">
        <v>212</v>
      </c>
      <c r="E87" s="691">
        <v>0</v>
      </c>
      <c r="F87" s="691">
        <v>0</v>
      </c>
      <c r="G87" s="691">
        <f t="shared" si="2"/>
        <v>46</v>
      </c>
      <c r="H87" s="691">
        <f t="shared" si="3"/>
        <v>212</v>
      </c>
    </row>
    <row r="88" spans="1:8">
      <c r="A88" s="689" t="s">
        <v>4627</v>
      </c>
      <c r="B88" s="690" t="s">
        <v>3860</v>
      </c>
      <c r="C88" s="691"/>
      <c r="D88" s="691">
        <v>3</v>
      </c>
      <c r="E88" s="691"/>
      <c r="F88" s="691"/>
      <c r="G88" s="691"/>
      <c r="H88" s="691">
        <f t="shared" si="3"/>
        <v>3</v>
      </c>
    </row>
    <row r="89" spans="1:8">
      <c r="A89" s="689" t="s">
        <v>4466</v>
      </c>
      <c r="B89" s="690" t="s">
        <v>4467</v>
      </c>
      <c r="C89" s="691">
        <v>1</v>
      </c>
      <c r="D89" s="691">
        <v>1</v>
      </c>
      <c r="E89" s="691">
        <v>0</v>
      </c>
      <c r="F89" s="691">
        <v>0</v>
      </c>
      <c r="G89" s="691">
        <f t="shared" si="2"/>
        <v>1</v>
      </c>
      <c r="H89" s="691">
        <f t="shared" si="3"/>
        <v>1</v>
      </c>
    </row>
    <row r="90" spans="1:8">
      <c r="A90" s="689" t="s">
        <v>4468</v>
      </c>
      <c r="B90" s="690" t="s">
        <v>4469</v>
      </c>
      <c r="C90" s="691">
        <v>1</v>
      </c>
      <c r="D90" s="691">
        <v>6</v>
      </c>
      <c r="E90" s="691">
        <v>0</v>
      </c>
      <c r="F90" s="691">
        <v>0</v>
      </c>
      <c r="G90" s="691">
        <f t="shared" si="2"/>
        <v>1</v>
      </c>
      <c r="H90" s="691">
        <f t="shared" si="3"/>
        <v>6</v>
      </c>
    </row>
    <row r="91" spans="1:8">
      <c r="A91" s="689" t="s">
        <v>4629</v>
      </c>
      <c r="B91" s="690" t="s">
        <v>3864</v>
      </c>
      <c r="C91" s="691"/>
      <c r="D91" s="691">
        <v>1</v>
      </c>
      <c r="E91" s="691"/>
      <c r="F91" s="691"/>
      <c r="G91" s="691"/>
      <c r="H91" s="691">
        <f t="shared" si="3"/>
        <v>1</v>
      </c>
    </row>
    <row r="92" spans="1:8">
      <c r="A92" s="689" t="s">
        <v>4630</v>
      </c>
      <c r="B92" s="690" t="s">
        <v>3866</v>
      </c>
      <c r="C92" s="691"/>
      <c r="D92" s="691">
        <v>1</v>
      </c>
      <c r="E92" s="691"/>
      <c r="F92" s="691"/>
      <c r="G92" s="691"/>
      <c r="H92" s="691">
        <f t="shared" si="3"/>
        <v>1</v>
      </c>
    </row>
    <row r="93" spans="1:8">
      <c r="A93" s="689" t="s">
        <v>4631</v>
      </c>
      <c r="B93" s="690" t="s">
        <v>3868</v>
      </c>
      <c r="C93" s="691"/>
      <c r="D93" s="691">
        <v>52</v>
      </c>
      <c r="E93" s="691"/>
      <c r="F93" s="691"/>
      <c r="G93" s="691"/>
      <c r="H93" s="691">
        <f t="shared" si="3"/>
        <v>52</v>
      </c>
    </row>
    <row r="94" spans="1:8">
      <c r="A94" s="689" t="s">
        <v>4470</v>
      </c>
      <c r="B94" s="690" t="s">
        <v>3870</v>
      </c>
      <c r="C94" s="691">
        <v>31</v>
      </c>
      <c r="D94" s="691">
        <v>127</v>
      </c>
      <c r="E94" s="691">
        <v>0</v>
      </c>
      <c r="F94" s="691">
        <v>0</v>
      </c>
      <c r="G94" s="691">
        <f t="shared" si="2"/>
        <v>31</v>
      </c>
      <c r="H94" s="691">
        <f t="shared" si="3"/>
        <v>127</v>
      </c>
    </row>
    <row r="95" spans="1:8">
      <c r="A95" s="689" t="s">
        <v>4619</v>
      </c>
      <c r="B95" s="690" t="s">
        <v>3872</v>
      </c>
      <c r="C95" s="691">
        <v>1</v>
      </c>
      <c r="D95" s="691">
        <v>79</v>
      </c>
      <c r="E95" s="691">
        <v>0</v>
      </c>
      <c r="F95" s="691">
        <v>0</v>
      </c>
      <c r="G95" s="691">
        <f t="shared" si="2"/>
        <v>1</v>
      </c>
      <c r="H95" s="691">
        <f t="shared" si="3"/>
        <v>79</v>
      </c>
    </row>
    <row r="96" spans="1:8">
      <c r="A96" s="689" t="s">
        <v>4471</v>
      </c>
      <c r="B96" s="690" t="s">
        <v>3874</v>
      </c>
      <c r="C96" s="691">
        <v>13</v>
      </c>
      <c r="D96" s="691">
        <v>36</v>
      </c>
      <c r="E96" s="691">
        <v>0</v>
      </c>
      <c r="F96" s="691">
        <v>0</v>
      </c>
      <c r="G96" s="691">
        <f t="shared" si="2"/>
        <v>13</v>
      </c>
      <c r="H96" s="691">
        <f t="shared" si="3"/>
        <v>36</v>
      </c>
    </row>
    <row r="97" spans="1:8">
      <c r="A97" s="689" t="s">
        <v>4472</v>
      </c>
      <c r="B97" s="690" t="s">
        <v>3876</v>
      </c>
      <c r="C97" s="691">
        <v>13</v>
      </c>
      <c r="D97" s="691">
        <v>36</v>
      </c>
      <c r="E97" s="691">
        <v>0</v>
      </c>
      <c r="F97" s="691">
        <v>0</v>
      </c>
      <c r="G97" s="691">
        <f t="shared" si="2"/>
        <v>13</v>
      </c>
      <c r="H97" s="691">
        <f t="shared" si="3"/>
        <v>36</v>
      </c>
    </row>
    <row r="98" spans="1:8">
      <c r="A98" s="689" t="s">
        <v>4473</v>
      </c>
      <c r="B98" s="690" t="s">
        <v>4474</v>
      </c>
      <c r="C98" s="691">
        <v>1</v>
      </c>
      <c r="D98" s="691">
        <v>1</v>
      </c>
      <c r="E98" s="691">
        <v>0</v>
      </c>
      <c r="F98" s="691">
        <v>0</v>
      </c>
      <c r="G98" s="691">
        <f t="shared" si="2"/>
        <v>1</v>
      </c>
      <c r="H98" s="691">
        <f t="shared" si="3"/>
        <v>1</v>
      </c>
    </row>
    <row r="99" spans="1:8">
      <c r="A99" s="689" t="s">
        <v>4475</v>
      </c>
      <c r="B99" s="690" t="s">
        <v>4476</v>
      </c>
      <c r="C99" s="691">
        <v>47</v>
      </c>
      <c r="D99" s="691">
        <v>211</v>
      </c>
      <c r="E99" s="691">
        <v>0</v>
      </c>
      <c r="F99" s="691">
        <v>0</v>
      </c>
      <c r="G99" s="691">
        <f t="shared" si="2"/>
        <v>47</v>
      </c>
      <c r="H99" s="691">
        <f t="shared" si="3"/>
        <v>211</v>
      </c>
    </row>
    <row r="100" spans="1:8">
      <c r="A100" s="689" t="s">
        <v>4477</v>
      </c>
      <c r="B100" s="690" t="s">
        <v>3880</v>
      </c>
      <c r="C100" s="691">
        <v>46</v>
      </c>
      <c r="D100" s="691">
        <v>211</v>
      </c>
      <c r="E100" s="691">
        <v>0</v>
      </c>
      <c r="F100" s="691">
        <v>0</v>
      </c>
      <c r="G100" s="691">
        <f t="shared" si="2"/>
        <v>46</v>
      </c>
      <c r="H100" s="691">
        <f t="shared" si="3"/>
        <v>211</v>
      </c>
    </row>
    <row r="101" spans="1:8">
      <c r="A101" s="689" t="s">
        <v>4478</v>
      </c>
      <c r="B101" s="690" t="s">
        <v>3882</v>
      </c>
      <c r="C101" s="691">
        <v>46</v>
      </c>
      <c r="D101" s="691">
        <v>210</v>
      </c>
      <c r="E101" s="691">
        <v>0</v>
      </c>
      <c r="F101" s="691">
        <v>0</v>
      </c>
      <c r="G101" s="691">
        <f t="shared" si="2"/>
        <v>46</v>
      </c>
      <c r="H101" s="691">
        <f t="shared" si="3"/>
        <v>210</v>
      </c>
    </row>
    <row r="102" spans="1:8">
      <c r="A102" s="689" t="s">
        <v>4632</v>
      </c>
      <c r="B102" s="690" t="s">
        <v>3884</v>
      </c>
      <c r="C102" s="691"/>
      <c r="D102" s="691">
        <v>1</v>
      </c>
      <c r="E102" s="691"/>
      <c r="F102" s="691"/>
      <c r="G102" s="691"/>
      <c r="H102" s="691">
        <f t="shared" si="3"/>
        <v>1</v>
      </c>
    </row>
    <row r="103" spans="1:8">
      <c r="A103" s="689" t="s">
        <v>4479</v>
      </c>
      <c r="B103" s="690" t="s">
        <v>3886</v>
      </c>
      <c r="C103" s="691">
        <v>1</v>
      </c>
      <c r="D103" s="691">
        <v>52</v>
      </c>
      <c r="E103" s="691">
        <v>0</v>
      </c>
      <c r="F103" s="691">
        <v>0</v>
      </c>
      <c r="G103" s="691">
        <f t="shared" si="2"/>
        <v>1</v>
      </c>
      <c r="H103" s="691">
        <f t="shared" si="3"/>
        <v>52</v>
      </c>
    </row>
    <row r="104" spans="1:8">
      <c r="A104" s="689" t="s">
        <v>4633</v>
      </c>
      <c r="B104" s="690" t="s">
        <v>3888</v>
      </c>
      <c r="C104" s="691"/>
      <c r="D104" s="691">
        <v>1</v>
      </c>
      <c r="E104" s="691"/>
      <c r="F104" s="691"/>
      <c r="G104" s="691"/>
      <c r="H104" s="691">
        <f t="shared" si="3"/>
        <v>1</v>
      </c>
    </row>
    <row r="105" spans="1:8">
      <c r="A105" s="689" t="s">
        <v>4635</v>
      </c>
      <c r="B105" s="690" t="s">
        <v>3890</v>
      </c>
      <c r="C105" s="691"/>
      <c r="D105" s="691">
        <v>1</v>
      </c>
      <c r="E105" s="691"/>
      <c r="F105" s="691"/>
      <c r="G105" s="691"/>
      <c r="H105" s="691">
        <f t="shared" si="3"/>
        <v>1</v>
      </c>
    </row>
    <row r="106" spans="1:8">
      <c r="A106" s="689" t="s">
        <v>4634</v>
      </c>
      <c r="B106" s="690" t="s">
        <v>3892</v>
      </c>
      <c r="C106" s="691"/>
      <c r="D106" s="691">
        <v>58</v>
      </c>
      <c r="E106" s="691"/>
      <c r="F106" s="691"/>
      <c r="G106" s="691"/>
      <c r="H106" s="691">
        <f t="shared" si="3"/>
        <v>58</v>
      </c>
    </row>
    <row r="107" spans="1:8">
      <c r="A107" s="689" t="s">
        <v>4480</v>
      </c>
      <c r="B107" s="690" t="s">
        <v>3896</v>
      </c>
      <c r="C107" s="691">
        <v>1</v>
      </c>
      <c r="D107" s="691">
        <v>2</v>
      </c>
      <c r="E107" s="691">
        <v>0</v>
      </c>
      <c r="F107" s="691">
        <v>0</v>
      </c>
      <c r="G107" s="691">
        <f t="shared" si="2"/>
        <v>1</v>
      </c>
      <c r="H107" s="691">
        <f t="shared" si="3"/>
        <v>2</v>
      </c>
    </row>
    <row r="108" spans="1:8">
      <c r="A108" s="689" t="s">
        <v>4481</v>
      </c>
      <c r="B108" s="690" t="s">
        <v>3898</v>
      </c>
      <c r="C108" s="691">
        <v>47</v>
      </c>
      <c r="D108" s="691">
        <v>210</v>
      </c>
      <c r="E108" s="691">
        <v>0</v>
      </c>
      <c r="F108" s="691">
        <v>0</v>
      </c>
      <c r="G108" s="691">
        <f t="shared" si="2"/>
        <v>47</v>
      </c>
      <c r="H108" s="691">
        <f t="shared" si="3"/>
        <v>210</v>
      </c>
    </row>
    <row r="109" spans="1:8">
      <c r="A109" s="689" t="s">
        <v>4636</v>
      </c>
      <c r="B109" s="690" t="s">
        <v>3900</v>
      </c>
      <c r="C109" s="691"/>
      <c r="D109" s="691">
        <v>2</v>
      </c>
      <c r="E109" s="691"/>
      <c r="F109" s="691"/>
      <c r="G109" s="691"/>
      <c r="H109" s="691">
        <f t="shared" si="3"/>
        <v>2</v>
      </c>
    </row>
    <row r="110" spans="1:8">
      <c r="A110" s="689" t="s">
        <v>4637</v>
      </c>
      <c r="B110" s="690" t="s">
        <v>3902</v>
      </c>
      <c r="C110" s="691"/>
      <c r="D110" s="691">
        <v>3</v>
      </c>
      <c r="E110" s="691"/>
      <c r="F110" s="691"/>
      <c r="G110" s="691"/>
      <c r="H110" s="691">
        <f t="shared" si="3"/>
        <v>3</v>
      </c>
    </row>
    <row r="111" spans="1:8">
      <c r="A111" s="689" t="s">
        <v>4638</v>
      </c>
      <c r="B111" s="690" t="s">
        <v>3904</v>
      </c>
      <c r="C111" s="691"/>
      <c r="D111" s="691">
        <v>2</v>
      </c>
      <c r="E111" s="691"/>
      <c r="F111" s="691"/>
      <c r="G111" s="691"/>
      <c r="H111" s="691">
        <f t="shared" si="3"/>
        <v>2</v>
      </c>
    </row>
    <row r="112" spans="1:8">
      <c r="A112" s="689" t="s">
        <v>4482</v>
      </c>
      <c r="B112" s="690" t="s">
        <v>3906</v>
      </c>
      <c r="C112" s="691">
        <v>3</v>
      </c>
      <c r="D112" s="691">
        <v>5</v>
      </c>
      <c r="E112" s="691">
        <v>0</v>
      </c>
      <c r="F112" s="691">
        <v>0</v>
      </c>
      <c r="G112" s="691">
        <f t="shared" si="2"/>
        <v>3</v>
      </c>
      <c r="H112" s="691">
        <f t="shared" si="3"/>
        <v>5</v>
      </c>
    </row>
    <row r="113" spans="1:8">
      <c r="A113" s="689" t="s">
        <v>4639</v>
      </c>
      <c r="B113" s="690" t="s">
        <v>3908</v>
      </c>
      <c r="C113" s="691"/>
      <c r="D113" s="691">
        <v>1</v>
      </c>
      <c r="E113" s="691"/>
      <c r="F113" s="691"/>
      <c r="G113" s="691"/>
      <c r="H113" s="691">
        <f t="shared" si="3"/>
        <v>1</v>
      </c>
    </row>
    <row r="114" spans="1:8">
      <c r="A114" s="689" t="s">
        <v>4640</v>
      </c>
      <c r="B114" s="690" t="s">
        <v>3910</v>
      </c>
      <c r="C114" s="691"/>
      <c r="D114" s="691">
        <v>5</v>
      </c>
      <c r="E114" s="691"/>
      <c r="F114" s="691"/>
      <c r="G114" s="691"/>
      <c r="H114" s="691">
        <f t="shared" si="3"/>
        <v>5</v>
      </c>
    </row>
    <row r="115" spans="1:8">
      <c r="A115" s="689" t="s">
        <v>4641</v>
      </c>
      <c r="B115" s="690" t="s">
        <v>3912</v>
      </c>
      <c r="C115" s="691"/>
      <c r="D115" s="691">
        <v>1</v>
      </c>
      <c r="E115" s="691"/>
      <c r="F115" s="691"/>
      <c r="G115" s="691"/>
      <c r="H115" s="691">
        <f t="shared" si="3"/>
        <v>1</v>
      </c>
    </row>
    <row r="116" spans="1:8">
      <c r="A116" s="689" t="s">
        <v>4642</v>
      </c>
      <c r="B116" s="690" t="s">
        <v>3914</v>
      </c>
      <c r="C116" s="691"/>
      <c r="D116" s="691">
        <v>3</v>
      </c>
      <c r="E116" s="691"/>
      <c r="F116" s="691"/>
      <c r="G116" s="691"/>
      <c r="H116" s="691">
        <f t="shared" si="3"/>
        <v>3</v>
      </c>
    </row>
    <row r="117" spans="1:8">
      <c r="A117" s="689" t="s">
        <v>4483</v>
      </c>
      <c r="B117" s="690" t="s">
        <v>3916</v>
      </c>
      <c r="C117" s="691">
        <v>46</v>
      </c>
      <c r="D117" s="691">
        <v>209</v>
      </c>
      <c r="E117" s="691">
        <v>0</v>
      </c>
      <c r="F117" s="691">
        <v>0</v>
      </c>
      <c r="G117" s="691">
        <f t="shared" si="2"/>
        <v>46</v>
      </c>
      <c r="H117" s="691">
        <f t="shared" si="3"/>
        <v>209</v>
      </c>
    </row>
    <row r="118" spans="1:8">
      <c r="A118" s="689" t="s">
        <v>4484</v>
      </c>
      <c r="B118" s="690" t="s">
        <v>4485</v>
      </c>
      <c r="C118" s="691">
        <v>13</v>
      </c>
      <c r="D118" s="691">
        <v>36</v>
      </c>
      <c r="E118" s="691">
        <v>0</v>
      </c>
      <c r="F118" s="691">
        <v>0</v>
      </c>
      <c r="G118" s="691">
        <f t="shared" si="2"/>
        <v>13</v>
      </c>
      <c r="H118" s="691">
        <f t="shared" si="3"/>
        <v>36</v>
      </c>
    </row>
    <row r="119" spans="1:8">
      <c r="A119" s="689" t="s">
        <v>4486</v>
      </c>
      <c r="B119" s="690" t="s">
        <v>3920</v>
      </c>
      <c r="C119" s="691">
        <v>2</v>
      </c>
      <c r="D119" s="691">
        <v>5</v>
      </c>
      <c r="E119" s="691">
        <v>0</v>
      </c>
      <c r="F119" s="691">
        <v>0</v>
      </c>
      <c r="G119" s="691">
        <f t="shared" si="2"/>
        <v>2</v>
      </c>
      <c r="H119" s="691">
        <f t="shared" si="3"/>
        <v>5</v>
      </c>
    </row>
    <row r="120" spans="1:8">
      <c r="A120" s="689" t="s">
        <v>4487</v>
      </c>
      <c r="B120" s="690" t="s">
        <v>4488</v>
      </c>
      <c r="C120" s="691">
        <v>1</v>
      </c>
      <c r="D120" s="691">
        <v>1</v>
      </c>
      <c r="E120" s="691">
        <v>0</v>
      </c>
      <c r="F120" s="691">
        <v>0</v>
      </c>
      <c r="G120" s="691">
        <f t="shared" si="2"/>
        <v>1</v>
      </c>
      <c r="H120" s="691">
        <f t="shared" si="3"/>
        <v>1</v>
      </c>
    </row>
    <row r="121" spans="1:8">
      <c r="A121" s="689" t="s">
        <v>4620</v>
      </c>
      <c r="B121" s="690" t="s">
        <v>4621</v>
      </c>
      <c r="C121" s="691">
        <v>1</v>
      </c>
      <c r="D121" s="691">
        <v>1</v>
      </c>
      <c r="E121" s="691">
        <v>0</v>
      </c>
      <c r="F121" s="691">
        <v>0</v>
      </c>
      <c r="G121" s="691">
        <f t="shared" si="2"/>
        <v>1</v>
      </c>
      <c r="H121" s="691">
        <f t="shared" si="3"/>
        <v>1</v>
      </c>
    </row>
    <row r="122" spans="1:8">
      <c r="A122" s="689" t="s">
        <v>4489</v>
      </c>
      <c r="B122" s="690" t="s">
        <v>3922</v>
      </c>
      <c r="C122" s="691">
        <v>5</v>
      </c>
      <c r="D122" s="691">
        <v>5</v>
      </c>
      <c r="E122" s="691">
        <v>0</v>
      </c>
      <c r="F122" s="691">
        <v>0</v>
      </c>
      <c r="G122" s="691">
        <f t="shared" si="2"/>
        <v>5</v>
      </c>
      <c r="H122" s="691">
        <f t="shared" si="3"/>
        <v>5</v>
      </c>
    </row>
    <row r="123" spans="1:8">
      <c r="A123" s="689" t="s">
        <v>4490</v>
      </c>
      <c r="B123" s="690" t="s">
        <v>3924</v>
      </c>
      <c r="C123" s="691">
        <v>411</v>
      </c>
      <c r="D123" s="691">
        <v>1163</v>
      </c>
      <c r="E123" s="691">
        <v>0</v>
      </c>
      <c r="F123" s="691">
        <v>0</v>
      </c>
      <c r="G123" s="691">
        <f t="shared" si="2"/>
        <v>411</v>
      </c>
      <c r="H123" s="691">
        <f t="shared" si="3"/>
        <v>1163</v>
      </c>
    </row>
    <row r="124" spans="1:8">
      <c r="A124" s="689" t="s">
        <v>4643</v>
      </c>
      <c r="B124" s="690" t="s">
        <v>3926</v>
      </c>
      <c r="C124" s="691"/>
      <c r="D124" s="691">
        <v>3</v>
      </c>
      <c r="E124" s="691"/>
      <c r="F124" s="691"/>
      <c r="G124" s="691">
        <f t="shared" si="2"/>
        <v>0</v>
      </c>
      <c r="H124" s="691">
        <f t="shared" si="3"/>
        <v>3</v>
      </c>
    </row>
    <row r="125" spans="1:8">
      <c r="A125" s="689" t="s">
        <v>4644</v>
      </c>
      <c r="B125" s="690" t="s">
        <v>3928</v>
      </c>
      <c r="C125" s="691"/>
      <c r="D125" s="691">
        <v>1</v>
      </c>
      <c r="E125" s="691"/>
      <c r="F125" s="691"/>
      <c r="G125" s="691">
        <f t="shared" si="2"/>
        <v>0</v>
      </c>
      <c r="H125" s="691">
        <f t="shared" si="3"/>
        <v>1</v>
      </c>
    </row>
    <row r="126" spans="1:8">
      <c r="A126" s="689" t="s">
        <v>4622</v>
      </c>
      <c r="B126" s="690" t="s">
        <v>3930</v>
      </c>
      <c r="C126" s="691">
        <v>1</v>
      </c>
      <c r="D126" s="691">
        <v>2</v>
      </c>
      <c r="E126" s="691">
        <v>0</v>
      </c>
      <c r="F126" s="691">
        <v>0</v>
      </c>
      <c r="G126" s="691">
        <f t="shared" si="2"/>
        <v>1</v>
      </c>
      <c r="H126" s="691">
        <f t="shared" si="3"/>
        <v>2</v>
      </c>
    </row>
    <row r="127" spans="1:8">
      <c r="A127" s="689" t="s">
        <v>4491</v>
      </c>
      <c r="B127" s="690" t="s">
        <v>3932</v>
      </c>
      <c r="C127" s="691">
        <v>4</v>
      </c>
      <c r="D127" s="691">
        <v>12</v>
      </c>
      <c r="E127" s="691">
        <v>0</v>
      </c>
      <c r="F127" s="691">
        <v>0</v>
      </c>
      <c r="G127" s="691">
        <f t="shared" si="2"/>
        <v>4</v>
      </c>
      <c r="H127" s="691">
        <f t="shared" si="3"/>
        <v>12</v>
      </c>
    </row>
    <row r="128" spans="1:8">
      <c r="A128" s="689" t="s">
        <v>4492</v>
      </c>
      <c r="B128" s="690" t="s">
        <v>3934</v>
      </c>
      <c r="C128" s="691">
        <v>2</v>
      </c>
      <c r="D128" s="691">
        <v>3</v>
      </c>
      <c r="E128" s="691">
        <v>0</v>
      </c>
      <c r="F128" s="691">
        <v>0</v>
      </c>
      <c r="G128" s="691">
        <f t="shared" si="2"/>
        <v>2</v>
      </c>
      <c r="H128" s="691">
        <f t="shared" si="3"/>
        <v>3</v>
      </c>
    </row>
    <row r="129" spans="1:9">
      <c r="A129" s="689" t="s">
        <v>4493</v>
      </c>
      <c r="B129" s="690" t="s">
        <v>3938</v>
      </c>
      <c r="C129" s="691">
        <v>6</v>
      </c>
      <c r="D129" s="691">
        <v>10</v>
      </c>
      <c r="E129" s="691">
        <v>0</v>
      </c>
      <c r="F129" s="691">
        <v>0</v>
      </c>
      <c r="G129" s="691">
        <f t="shared" si="2"/>
        <v>6</v>
      </c>
      <c r="H129" s="691">
        <f t="shared" si="3"/>
        <v>10</v>
      </c>
    </row>
    <row r="130" spans="1:9">
      <c r="A130" s="689" t="s">
        <v>4623</v>
      </c>
      <c r="B130" s="690" t="s">
        <v>4624</v>
      </c>
      <c r="C130" s="691">
        <v>1</v>
      </c>
      <c r="D130" s="691">
        <v>1</v>
      </c>
      <c r="E130" s="691">
        <v>0</v>
      </c>
      <c r="F130" s="691">
        <v>0</v>
      </c>
      <c r="G130" s="691">
        <f t="shared" si="2"/>
        <v>1</v>
      </c>
      <c r="H130" s="691">
        <f t="shared" si="3"/>
        <v>1</v>
      </c>
    </row>
    <row r="131" spans="1:9">
      <c r="A131" s="689" t="s">
        <v>4494</v>
      </c>
      <c r="B131" s="690" t="s">
        <v>3940</v>
      </c>
      <c r="C131" s="691">
        <v>1255</v>
      </c>
      <c r="D131" s="691">
        <v>3320</v>
      </c>
      <c r="E131" s="691">
        <v>1</v>
      </c>
      <c r="F131" s="691">
        <v>3</v>
      </c>
      <c r="G131" s="691">
        <f t="shared" si="2"/>
        <v>1256</v>
      </c>
      <c r="H131" s="691">
        <f t="shared" si="3"/>
        <v>3323</v>
      </c>
    </row>
    <row r="132" spans="1:9">
      <c r="A132" s="689" t="s">
        <v>4625</v>
      </c>
      <c r="B132" s="690" t="s">
        <v>4626</v>
      </c>
      <c r="C132" s="691">
        <v>1</v>
      </c>
      <c r="D132" s="691">
        <v>1</v>
      </c>
      <c r="E132" s="691">
        <v>0</v>
      </c>
      <c r="F132" s="691">
        <v>0</v>
      </c>
      <c r="G132" s="691">
        <f t="shared" si="2"/>
        <v>1</v>
      </c>
      <c r="H132" s="691">
        <f t="shared" si="3"/>
        <v>1</v>
      </c>
    </row>
    <row r="133" spans="1:9">
      <c r="A133" s="689" t="s">
        <v>4495</v>
      </c>
      <c r="B133" s="690" t="s">
        <v>3942</v>
      </c>
      <c r="C133" s="691">
        <v>3</v>
      </c>
      <c r="D133" s="691">
        <v>10</v>
      </c>
      <c r="E133" s="691">
        <v>0</v>
      </c>
      <c r="F133" s="691">
        <v>0</v>
      </c>
      <c r="G133" s="691">
        <f t="shared" si="2"/>
        <v>3</v>
      </c>
      <c r="H133" s="691">
        <f t="shared" si="3"/>
        <v>10</v>
      </c>
    </row>
    <row r="134" spans="1:9" ht="13.6">
      <c r="A134" s="282"/>
      <c r="B134" s="681" t="s">
        <v>2</v>
      </c>
      <c r="C134" s="682">
        <f t="shared" ref="C134:H134" si="4">SUM(C11:C133)</f>
        <v>31332</v>
      </c>
      <c r="D134" s="682">
        <f t="shared" si="4"/>
        <v>31332</v>
      </c>
      <c r="E134" s="682">
        <f t="shared" si="4"/>
        <v>24</v>
      </c>
      <c r="F134" s="682">
        <f t="shared" si="4"/>
        <v>24</v>
      </c>
      <c r="G134" s="682">
        <f t="shared" si="4"/>
        <v>31356</v>
      </c>
      <c r="H134" s="682">
        <f t="shared" si="4"/>
        <v>31356</v>
      </c>
      <c r="I134" s="700"/>
    </row>
  </sheetData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scale="89" fitToWidth="2" fitToHeight="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6"/>
  <sheetViews>
    <sheetView topLeftCell="A112" workbookViewId="0">
      <selection activeCell="K138" sqref="K138"/>
    </sheetView>
  </sheetViews>
  <sheetFormatPr defaultRowHeight="12.9"/>
  <cols>
    <col min="2" max="2" width="47.75" customWidth="1"/>
    <col min="3" max="3" width="7.25" customWidth="1"/>
    <col min="5" max="5" width="7.375" customWidth="1"/>
    <col min="6" max="6" width="6.625" customWidth="1"/>
    <col min="7" max="7" width="7.625" customWidth="1"/>
    <col min="8" max="8" width="7.375" customWidth="1"/>
  </cols>
  <sheetData>
    <row r="1" spans="1:8" ht="13.6">
      <c r="A1" s="386"/>
      <c r="B1" s="387" t="s">
        <v>167</v>
      </c>
      <c r="C1" s="380" t="str">
        <f>Kadar.ode.!C1</f>
        <v>ОПШТА БОЛНИЦА СЕНТА</v>
      </c>
      <c r="D1" s="382"/>
      <c r="E1" s="382"/>
      <c r="F1" s="382"/>
      <c r="G1" s="384"/>
      <c r="H1" s="101"/>
    </row>
    <row r="2" spans="1:8" ht="13.6">
      <c r="A2" s="386"/>
      <c r="B2" s="387" t="s">
        <v>168</v>
      </c>
      <c r="C2" s="380" t="str">
        <f>Kadar.ode.!C2</f>
        <v>08923507</v>
      </c>
      <c r="D2" s="382"/>
      <c r="E2" s="382"/>
      <c r="F2" s="382"/>
      <c r="G2" s="384"/>
      <c r="H2" s="101"/>
    </row>
    <row r="3" spans="1:8" ht="13.6">
      <c r="A3" s="386"/>
      <c r="B3" s="387"/>
      <c r="C3" s="380"/>
      <c r="D3" s="382"/>
      <c r="E3" s="382"/>
      <c r="F3" s="382"/>
      <c r="G3" s="384"/>
      <c r="H3" s="101"/>
    </row>
    <row r="4" spans="1:8" ht="14.3">
      <c r="A4" s="386"/>
      <c r="B4" s="387" t="s">
        <v>1805</v>
      </c>
      <c r="C4" s="381" t="s">
        <v>1764</v>
      </c>
      <c r="D4" s="383"/>
      <c r="E4" s="383"/>
      <c r="F4" s="383"/>
      <c r="G4" s="385"/>
      <c r="H4" s="101"/>
    </row>
    <row r="5" spans="1:8" ht="14.3">
      <c r="A5" s="386"/>
      <c r="B5" s="387" t="s">
        <v>209</v>
      </c>
      <c r="C5" s="381" t="s">
        <v>1910</v>
      </c>
      <c r="D5" s="383"/>
      <c r="E5" s="383"/>
      <c r="F5" s="383"/>
      <c r="G5" s="385"/>
      <c r="H5" s="101"/>
    </row>
    <row r="6" spans="1:8" ht="15.65">
      <c r="A6" s="174"/>
      <c r="B6" s="174"/>
      <c r="C6" s="174"/>
      <c r="D6" s="174"/>
      <c r="E6" s="174"/>
      <c r="F6" s="174"/>
      <c r="G6" s="376"/>
      <c r="H6" s="376"/>
    </row>
    <row r="7" spans="1:8">
      <c r="A7" s="810" t="s">
        <v>118</v>
      </c>
      <c r="B7" s="810" t="s">
        <v>211</v>
      </c>
      <c r="C7" s="804" t="s">
        <v>1763</v>
      </c>
      <c r="D7" s="804"/>
      <c r="E7" s="804" t="s">
        <v>1762</v>
      </c>
      <c r="F7" s="804"/>
      <c r="G7" s="804" t="s">
        <v>86</v>
      </c>
      <c r="H7" s="804"/>
    </row>
    <row r="8" spans="1:8" ht="46.55" customHeight="1" thickBot="1">
      <c r="A8" s="811"/>
      <c r="B8" s="811"/>
      <c r="C8" s="377" t="s">
        <v>1817</v>
      </c>
      <c r="D8" s="377" t="s">
        <v>1852</v>
      </c>
      <c r="E8" s="377" t="s">
        <v>1817</v>
      </c>
      <c r="F8" s="377" t="s">
        <v>1852</v>
      </c>
      <c r="G8" s="377" t="s">
        <v>1817</v>
      </c>
      <c r="H8" s="377" t="s">
        <v>1852</v>
      </c>
    </row>
    <row r="9" spans="1:8" ht="14.3" thickTop="1">
      <c r="A9" s="268"/>
      <c r="B9" s="365" t="s">
        <v>210</v>
      </c>
      <c r="C9" s="365"/>
      <c r="D9" s="365"/>
      <c r="E9" s="365"/>
      <c r="F9" s="365"/>
      <c r="G9" s="365"/>
      <c r="H9" s="364"/>
    </row>
    <row r="10" spans="1:8" ht="13.6">
      <c r="A10" s="270"/>
      <c r="B10" s="363" t="s">
        <v>1761</v>
      </c>
      <c r="C10" s="136"/>
      <c r="D10" s="136"/>
      <c r="E10" s="137"/>
      <c r="F10" s="137"/>
      <c r="G10" s="138"/>
      <c r="H10" s="137"/>
    </row>
    <row r="11" spans="1:8">
      <c r="A11" s="493" t="s">
        <v>2308</v>
      </c>
      <c r="B11" s="494" t="s">
        <v>2309</v>
      </c>
      <c r="C11" s="495">
        <v>4</v>
      </c>
      <c r="D11" s="495">
        <v>4</v>
      </c>
      <c r="E11" s="680">
        <v>88</v>
      </c>
      <c r="F11" s="680">
        <v>88</v>
      </c>
      <c r="G11" s="495">
        <f>C11+E11</f>
        <v>92</v>
      </c>
      <c r="H11" s="495">
        <f>D11+F11</f>
        <v>92</v>
      </c>
    </row>
    <row r="12" spans="1:8">
      <c r="A12" s="493" t="s">
        <v>2961</v>
      </c>
      <c r="B12" s="494" t="s">
        <v>2962</v>
      </c>
      <c r="C12" s="495">
        <v>1971</v>
      </c>
      <c r="D12" s="495">
        <v>1971</v>
      </c>
      <c r="E12" s="680">
        <v>0</v>
      </c>
      <c r="F12" s="680">
        <v>0</v>
      </c>
      <c r="G12" s="495">
        <f t="shared" ref="G12:G75" si="0">C12+E12</f>
        <v>1971</v>
      </c>
      <c r="H12" s="495">
        <f t="shared" ref="H12:H75" si="1">D12+F12</f>
        <v>1971</v>
      </c>
    </row>
    <row r="13" spans="1:8">
      <c r="A13" s="493" t="s">
        <v>2963</v>
      </c>
      <c r="B13" s="494" t="s">
        <v>2964</v>
      </c>
      <c r="C13" s="495">
        <v>1</v>
      </c>
      <c r="D13" s="495">
        <v>1</v>
      </c>
      <c r="E13" s="680">
        <v>0</v>
      </c>
      <c r="F13" s="680">
        <v>0</v>
      </c>
      <c r="G13" s="495">
        <f t="shared" si="0"/>
        <v>1</v>
      </c>
      <c r="H13" s="495">
        <f t="shared" si="1"/>
        <v>1</v>
      </c>
    </row>
    <row r="14" spans="1:8">
      <c r="A14" s="493" t="s">
        <v>2965</v>
      </c>
      <c r="B14" s="494" t="s">
        <v>2966</v>
      </c>
      <c r="C14" s="495">
        <v>7</v>
      </c>
      <c r="D14" s="495">
        <v>7</v>
      </c>
      <c r="E14" s="680">
        <v>0</v>
      </c>
      <c r="F14" s="680">
        <v>0</v>
      </c>
      <c r="G14" s="495">
        <f t="shared" si="0"/>
        <v>7</v>
      </c>
      <c r="H14" s="495">
        <f t="shared" si="1"/>
        <v>7</v>
      </c>
    </row>
    <row r="15" spans="1:8">
      <c r="A15" s="493" t="s">
        <v>2967</v>
      </c>
      <c r="B15" s="494" t="s">
        <v>2968</v>
      </c>
      <c r="C15" s="495">
        <v>937</v>
      </c>
      <c r="D15" s="495">
        <v>937</v>
      </c>
      <c r="E15" s="680">
        <v>2585</v>
      </c>
      <c r="F15" s="680">
        <v>2585</v>
      </c>
      <c r="G15" s="495">
        <f t="shared" si="0"/>
        <v>3522</v>
      </c>
      <c r="H15" s="495">
        <f t="shared" si="1"/>
        <v>3522</v>
      </c>
    </row>
    <row r="16" spans="1:8">
      <c r="A16" s="493" t="s">
        <v>2971</v>
      </c>
      <c r="B16" s="494" t="s">
        <v>2972</v>
      </c>
      <c r="C16" s="495">
        <v>1</v>
      </c>
      <c r="D16" s="495">
        <v>1</v>
      </c>
      <c r="E16" s="680"/>
      <c r="F16" s="680"/>
      <c r="G16" s="495">
        <f t="shared" si="0"/>
        <v>1</v>
      </c>
      <c r="H16" s="495">
        <f t="shared" si="1"/>
        <v>1</v>
      </c>
    </row>
    <row r="17" spans="1:8">
      <c r="A17" s="493" t="s">
        <v>2973</v>
      </c>
      <c r="B17" s="494" t="s">
        <v>2974</v>
      </c>
      <c r="C17" s="495">
        <v>0</v>
      </c>
      <c r="D17" s="495">
        <v>0</v>
      </c>
      <c r="E17" s="680">
        <v>6</v>
      </c>
      <c r="F17" s="680">
        <v>6</v>
      </c>
      <c r="G17" s="495">
        <f t="shared" si="0"/>
        <v>6</v>
      </c>
      <c r="H17" s="495">
        <f t="shared" si="1"/>
        <v>6</v>
      </c>
    </row>
    <row r="18" spans="1:8">
      <c r="A18" s="493" t="s">
        <v>3023</v>
      </c>
      <c r="B18" s="494" t="s">
        <v>3024</v>
      </c>
      <c r="C18" s="495">
        <v>0</v>
      </c>
      <c r="D18" s="495">
        <v>0</v>
      </c>
      <c r="E18" s="680">
        <v>16</v>
      </c>
      <c r="F18" s="680">
        <v>16</v>
      </c>
      <c r="G18" s="495">
        <f t="shared" si="0"/>
        <v>16</v>
      </c>
      <c r="H18" s="495">
        <f t="shared" si="1"/>
        <v>16</v>
      </c>
    </row>
    <row r="19" spans="1:8">
      <c r="A19" s="493" t="s">
        <v>3037</v>
      </c>
      <c r="B19" s="494" t="s">
        <v>3038</v>
      </c>
      <c r="C19" s="495">
        <v>0</v>
      </c>
      <c r="D19" s="495">
        <v>0</v>
      </c>
      <c r="E19" s="680">
        <v>1</v>
      </c>
      <c r="F19" s="680">
        <v>1</v>
      </c>
      <c r="G19" s="495">
        <f t="shared" si="0"/>
        <v>1</v>
      </c>
      <c r="H19" s="495">
        <f t="shared" si="1"/>
        <v>1</v>
      </c>
    </row>
    <row r="20" spans="1:8">
      <c r="A20" s="493" t="s">
        <v>3039</v>
      </c>
      <c r="B20" s="494" t="s">
        <v>3040</v>
      </c>
      <c r="C20" s="495">
        <v>0</v>
      </c>
      <c r="D20" s="495">
        <v>0</v>
      </c>
      <c r="E20" s="680">
        <v>1</v>
      </c>
      <c r="F20" s="680">
        <v>1</v>
      </c>
      <c r="G20" s="495">
        <f t="shared" si="0"/>
        <v>1</v>
      </c>
      <c r="H20" s="495">
        <f t="shared" si="1"/>
        <v>1</v>
      </c>
    </row>
    <row r="21" spans="1:8">
      <c r="A21" s="493" t="s">
        <v>3041</v>
      </c>
      <c r="B21" s="494" t="s">
        <v>3042</v>
      </c>
      <c r="C21" s="495">
        <v>3</v>
      </c>
      <c r="D21" s="495">
        <v>3</v>
      </c>
      <c r="E21" s="680">
        <v>625</v>
      </c>
      <c r="F21" s="680">
        <v>625</v>
      </c>
      <c r="G21" s="495">
        <f t="shared" si="0"/>
        <v>628</v>
      </c>
      <c r="H21" s="495">
        <f t="shared" si="1"/>
        <v>628</v>
      </c>
    </row>
    <row r="22" spans="1:8">
      <c r="A22" s="493" t="s">
        <v>3047</v>
      </c>
      <c r="B22" s="494" t="s">
        <v>3048</v>
      </c>
      <c r="C22" s="495">
        <v>189</v>
      </c>
      <c r="D22" s="495">
        <v>189</v>
      </c>
      <c r="E22" s="680">
        <v>5592</v>
      </c>
      <c r="F22" s="680">
        <v>5592</v>
      </c>
      <c r="G22" s="495">
        <f t="shared" si="0"/>
        <v>5781</v>
      </c>
      <c r="H22" s="495">
        <f t="shared" si="1"/>
        <v>5781</v>
      </c>
    </row>
    <row r="23" spans="1:8">
      <c r="A23" s="493" t="s">
        <v>3051</v>
      </c>
      <c r="B23" s="494" t="s">
        <v>3052</v>
      </c>
      <c r="C23" s="495">
        <v>943</v>
      </c>
      <c r="D23" s="495">
        <v>943</v>
      </c>
      <c r="E23" s="680">
        <v>61</v>
      </c>
      <c r="F23" s="680">
        <v>61</v>
      </c>
      <c r="G23" s="495">
        <f t="shared" si="0"/>
        <v>1004</v>
      </c>
      <c r="H23" s="495">
        <f t="shared" si="1"/>
        <v>1004</v>
      </c>
    </row>
    <row r="24" spans="1:8">
      <c r="A24" s="493" t="s">
        <v>3053</v>
      </c>
      <c r="B24" s="494" t="s">
        <v>3054</v>
      </c>
      <c r="C24" s="495">
        <v>430</v>
      </c>
      <c r="D24" s="495">
        <v>430</v>
      </c>
      <c r="E24" s="680">
        <v>14</v>
      </c>
      <c r="F24" s="680">
        <v>14</v>
      </c>
      <c r="G24" s="495">
        <f t="shared" si="0"/>
        <v>444</v>
      </c>
      <c r="H24" s="495">
        <f t="shared" si="1"/>
        <v>444</v>
      </c>
    </row>
    <row r="25" spans="1:8">
      <c r="A25" s="493" t="s">
        <v>3055</v>
      </c>
      <c r="B25" s="494" t="s">
        <v>3056</v>
      </c>
      <c r="C25" s="495">
        <v>5649</v>
      </c>
      <c r="D25" s="495">
        <v>5649</v>
      </c>
      <c r="E25" s="680">
        <v>1129</v>
      </c>
      <c r="F25" s="680">
        <v>1129</v>
      </c>
      <c r="G25" s="495">
        <f t="shared" si="0"/>
        <v>6778</v>
      </c>
      <c r="H25" s="495">
        <f t="shared" si="1"/>
        <v>6778</v>
      </c>
    </row>
    <row r="26" spans="1:8">
      <c r="A26" s="493" t="s">
        <v>155</v>
      </c>
      <c r="B26" s="494" t="s">
        <v>3061</v>
      </c>
      <c r="C26" s="495">
        <v>0</v>
      </c>
      <c r="D26" s="495">
        <v>0</v>
      </c>
      <c r="E26" s="680">
        <v>1585</v>
      </c>
      <c r="F26" s="680">
        <v>1585</v>
      </c>
      <c r="G26" s="495">
        <f t="shared" si="0"/>
        <v>1585</v>
      </c>
      <c r="H26" s="495">
        <f t="shared" si="1"/>
        <v>1585</v>
      </c>
    </row>
    <row r="27" spans="1:8">
      <c r="A27" s="493" t="s">
        <v>158</v>
      </c>
      <c r="B27" s="494" t="s">
        <v>3062</v>
      </c>
      <c r="C27" s="495">
        <v>0</v>
      </c>
      <c r="D27" s="495">
        <v>0</v>
      </c>
      <c r="E27" s="680">
        <v>314</v>
      </c>
      <c r="F27" s="680">
        <v>314</v>
      </c>
      <c r="G27" s="495">
        <f t="shared" si="0"/>
        <v>314</v>
      </c>
      <c r="H27" s="495">
        <f t="shared" si="1"/>
        <v>314</v>
      </c>
    </row>
    <row r="28" spans="1:8">
      <c r="A28" s="493" t="s">
        <v>3065</v>
      </c>
      <c r="B28" s="494" t="s">
        <v>3066</v>
      </c>
      <c r="C28" s="495">
        <v>0</v>
      </c>
      <c r="D28" s="495">
        <v>0</v>
      </c>
      <c r="E28" s="680">
        <v>14</v>
      </c>
      <c r="F28" s="680">
        <v>14</v>
      </c>
      <c r="G28" s="495">
        <f t="shared" si="0"/>
        <v>14</v>
      </c>
      <c r="H28" s="495">
        <f t="shared" si="1"/>
        <v>14</v>
      </c>
    </row>
    <row r="29" spans="1:8">
      <c r="A29" s="493" t="s">
        <v>3069</v>
      </c>
      <c r="B29" s="494" t="s">
        <v>3070</v>
      </c>
      <c r="C29" s="495">
        <v>0</v>
      </c>
      <c r="D29" s="495">
        <v>0</v>
      </c>
      <c r="E29" s="680">
        <v>620</v>
      </c>
      <c r="F29" s="680">
        <v>620</v>
      </c>
      <c r="G29" s="495">
        <f t="shared" si="0"/>
        <v>620</v>
      </c>
      <c r="H29" s="495">
        <f t="shared" si="1"/>
        <v>620</v>
      </c>
    </row>
    <row r="30" spans="1:8">
      <c r="A30" s="493" t="s">
        <v>3071</v>
      </c>
      <c r="B30" s="494" t="s">
        <v>3072</v>
      </c>
      <c r="C30" s="495">
        <v>0</v>
      </c>
      <c r="D30" s="495">
        <v>0</v>
      </c>
      <c r="E30" s="680">
        <v>64</v>
      </c>
      <c r="F30" s="680">
        <v>64</v>
      </c>
      <c r="G30" s="495">
        <f t="shared" si="0"/>
        <v>64</v>
      </c>
      <c r="H30" s="495">
        <f t="shared" si="1"/>
        <v>64</v>
      </c>
    </row>
    <row r="31" spans="1:8">
      <c r="A31" s="493" t="s">
        <v>3073</v>
      </c>
      <c r="B31" s="494" t="s">
        <v>3074</v>
      </c>
      <c r="C31" s="495">
        <v>0</v>
      </c>
      <c r="D31" s="495">
        <v>0</v>
      </c>
      <c r="E31" s="680">
        <v>30</v>
      </c>
      <c r="F31" s="680">
        <v>30</v>
      </c>
      <c r="G31" s="495">
        <f t="shared" si="0"/>
        <v>30</v>
      </c>
      <c r="H31" s="495">
        <f t="shared" si="1"/>
        <v>30</v>
      </c>
    </row>
    <row r="32" spans="1:8">
      <c r="A32" s="493" t="s">
        <v>3075</v>
      </c>
      <c r="B32" s="494" t="s">
        <v>3076</v>
      </c>
      <c r="C32" s="495">
        <v>0</v>
      </c>
      <c r="D32" s="495">
        <v>0</v>
      </c>
      <c r="E32" s="680">
        <v>73</v>
      </c>
      <c r="F32" s="680">
        <v>73</v>
      </c>
      <c r="G32" s="495">
        <f t="shared" si="0"/>
        <v>73</v>
      </c>
      <c r="H32" s="495">
        <f t="shared" si="1"/>
        <v>73</v>
      </c>
    </row>
    <row r="33" spans="1:8">
      <c r="A33" s="493" t="s">
        <v>3077</v>
      </c>
      <c r="B33" s="494" t="s">
        <v>3078</v>
      </c>
      <c r="C33" s="495">
        <v>0</v>
      </c>
      <c r="D33" s="495">
        <v>0</v>
      </c>
      <c r="E33" s="680">
        <v>12</v>
      </c>
      <c r="F33" s="680">
        <v>12</v>
      </c>
      <c r="G33" s="495">
        <f t="shared" si="0"/>
        <v>12</v>
      </c>
      <c r="H33" s="495">
        <f t="shared" si="1"/>
        <v>12</v>
      </c>
    </row>
    <row r="34" spans="1:8">
      <c r="A34" s="493" t="s">
        <v>3079</v>
      </c>
      <c r="B34" s="494" t="s">
        <v>3080</v>
      </c>
      <c r="C34" s="495">
        <v>3126</v>
      </c>
      <c r="D34" s="495">
        <v>3126</v>
      </c>
      <c r="E34" s="680">
        <v>6476</v>
      </c>
      <c r="F34" s="680">
        <v>6476</v>
      </c>
      <c r="G34" s="495">
        <f t="shared" si="0"/>
        <v>9602</v>
      </c>
      <c r="H34" s="495">
        <f t="shared" si="1"/>
        <v>9602</v>
      </c>
    </row>
    <row r="35" spans="1:8">
      <c r="A35" s="493" t="s">
        <v>3081</v>
      </c>
      <c r="B35" s="494" t="s">
        <v>3082</v>
      </c>
      <c r="C35" s="495">
        <v>0</v>
      </c>
      <c r="D35" s="495">
        <v>0</v>
      </c>
      <c r="E35" s="680">
        <v>7</v>
      </c>
      <c r="F35" s="680">
        <v>7</v>
      </c>
      <c r="G35" s="495">
        <f t="shared" si="0"/>
        <v>7</v>
      </c>
      <c r="H35" s="495">
        <f t="shared" si="1"/>
        <v>7</v>
      </c>
    </row>
    <row r="36" spans="1:8">
      <c r="A36" s="493" t="s">
        <v>3103</v>
      </c>
      <c r="B36" s="494" t="s">
        <v>4582</v>
      </c>
      <c r="C36" s="495">
        <v>4</v>
      </c>
      <c r="D36" s="495">
        <v>4</v>
      </c>
      <c r="E36" s="680">
        <v>24</v>
      </c>
      <c r="F36" s="680">
        <v>24</v>
      </c>
      <c r="G36" s="495">
        <f t="shared" si="0"/>
        <v>28</v>
      </c>
      <c r="H36" s="495">
        <f t="shared" si="1"/>
        <v>28</v>
      </c>
    </row>
    <row r="37" spans="1:8">
      <c r="A37" s="493" t="s">
        <v>3105</v>
      </c>
      <c r="B37" s="494" t="s">
        <v>3106</v>
      </c>
      <c r="C37" s="495">
        <v>0</v>
      </c>
      <c r="D37" s="495">
        <v>0</v>
      </c>
      <c r="E37" s="680">
        <v>1</v>
      </c>
      <c r="F37" s="680">
        <v>1</v>
      </c>
      <c r="G37" s="495">
        <f t="shared" si="0"/>
        <v>1</v>
      </c>
      <c r="H37" s="495">
        <f t="shared" si="1"/>
        <v>1</v>
      </c>
    </row>
    <row r="38" spans="1:8">
      <c r="A38" s="493" t="s">
        <v>3105</v>
      </c>
      <c r="B38" s="494" t="s">
        <v>3107</v>
      </c>
      <c r="C38" s="495">
        <v>0</v>
      </c>
      <c r="D38" s="495">
        <v>0</v>
      </c>
      <c r="E38" s="680">
        <v>1</v>
      </c>
      <c r="F38" s="680">
        <v>1</v>
      </c>
      <c r="G38" s="495">
        <f t="shared" si="0"/>
        <v>1</v>
      </c>
      <c r="H38" s="495">
        <f t="shared" si="1"/>
        <v>1</v>
      </c>
    </row>
    <row r="39" spans="1:8">
      <c r="A39" s="493" t="s">
        <v>3114</v>
      </c>
      <c r="B39" s="494" t="s">
        <v>3115</v>
      </c>
      <c r="C39" s="495">
        <v>0</v>
      </c>
      <c r="D39" s="495">
        <v>0</v>
      </c>
      <c r="E39" s="680">
        <v>51</v>
      </c>
      <c r="F39" s="680">
        <v>51</v>
      </c>
      <c r="G39" s="495">
        <f t="shared" si="0"/>
        <v>51</v>
      </c>
      <c r="H39" s="495">
        <f t="shared" si="1"/>
        <v>51</v>
      </c>
    </row>
    <row r="40" spans="1:8">
      <c r="A40" s="493" t="s">
        <v>3136</v>
      </c>
      <c r="B40" s="494" t="s">
        <v>3137</v>
      </c>
      <c r="C40" s="495">
        <v>60</v>
      </c>
      <c r="D40" s="495">
        <v>60</v>
      </c>
      <c r="E40" s="680">
        <v>232</v>
      </c>
      <c r="F40" s="680">
        <v>232</v>
      </c>
      <c r="G40" s="495">
        <f t="shared" si="0"/>
        <v>292</v>
      </c>
      <c r="H40" s="495">
        <f t="shared" si="1"/>
        <v>292</v>
      </c>
    </row>
    <row r="41" spans="1:8">
      <c r="A41" s="493" t="s">
        <v>3140</v>
      </c>
      <c r="B41" s="494" t="s">
        <v>3141</v>
      </c>
      <c r="C41" s="495">
        <v>19</v>
      </c>
      <c r="D41" s="495">
        <v>19</v>
      </c>
      <c r="E41" s="680">
        <v>96</v>
      </c>
      <c r="F41" s="680">
        <v>96</v>
      </c>
      <c r="G41" s="495">
        <f t="shared" si="0"/>
        <v>115</v>
      </c>
      <c r="H41" s="495">
        <f t="shared" si="1"/>
        <v>115</v>
      </c>
    </row>
    <row r="42" spans="1:8">
      <c r="A42" s="493" t="s">
        <v>3160</v>
      </c>
      <c r="B42" s="494" t="s">
        <v>3161</v>
      </c>
      <c r="C42" s="495">
        <v>0</v>
      </c>
      <c r="D42" s="495">
        <v>0</v>
      </c>
      <c r="E42" s="680">
        <v>3</v>
      </c>
      <c r="F42" s="680">
        <v>3</v>
      </c>
      <c r="G42" s="495">
        <f t="shared" si="0"/>
        <v>3</v>
      </c>
      <c r="H42" s="495">
        <f t="shared" si="1"/>
        <v>3</v>
      </c>
    </row>
    <row r="43" spans="1:8">
      <c r="A43" s="493" t="s">
        <v>3256</v>
      </c>
      <c r="B43" s="494" t="s">
        <v>3257</v>
      </c>
      <c r="C43" s="495">
        <v>0</v>
      </c>
      <c r="D43" s="495">
        <v>0</v>
      </c>
      <c r="E43" s="680">
        <v>20</v>
      </c>
      <c r="F43" s="680">
        <v>20</v>
      </c>
      <c r="G43" s="495">
        <f t="shared" si="0"/>
        <v>20</v>
      </c>
      <c r="H43" s="495">
        <f t="shared" si="1"/>
        <v>20</v>
      </c>
    </row>
    <row r="44" spans="1:8">
      <c r="A44" s="493" t="s">
        <v>3256</v>
      </c>
      <c r="B44" s="494" t="s">
        <v>4585</v>
      </c>
      <c r="C44" s="495">
        <v>1</v>
      </c>
      <c r="D44" s="495">
        <v>1</v>
      </c>
      <c r="E44" s="680">
        <v>13</v>
      </c>
      <c r="F44" s="680">
        <v>13</v>
      </c>
      <c r="G44" s="495">
        <f t="shared" si="0"/>
        <v>14</v>
      </c>
      <c r="H44" s="495">
        <f t="shared" si="1"/>
        <v>14</v>
      </c>
    </row>
    <row r="45" spans="1:8">
      <c r="A45" s="493" t="s">
        <v>3274</v>
      </c>
      <c r="B45" s="494" t="s">
        <v>3275</v>
      </c>
      <c r="C45" s="495">
        <v>5</v>
      </c>
      <c r="D45" s="495">
        <v>5</v>
      </c>
      <c r="E45" s="680">
        <v>43</v>
      </c>
      <c r="F45" s="680">
        <v>43</v>
      </c>
      <c r="G45" s="495">
        <f t="shared" si="0"/>
        <v>48</v>
      </c>
      <c r="H45" s="495">
        <f t="shared" si="1"/>
        <v>48</v>
      </c>
    </row>
    <row r="46" spans="1:8">
      <c r="A46" s="493" t="s">
        <v>3276</v>
      </c>
      <c r="B46" s="494" t="s">
        <v>3277</v>
      </c>
      <c r="C46" s="495">
        <v>60</v>
      </c>
      <c r="D46" s="495">
        <v>60</v>
      </c>
      <c r="E46" s="680">
        <v>232</v>
      </c>
      <c r="F46" s="680">
        <v>232</v>
      </c>
      <c r="G46" s="495">
        <f t="shared" si="0"/>
        <v>292</v>
      </c>
      <c r="H46" s="495">
        <f t="shared" si="1"/>
        <v>292</v>
      </c>
    </row>
    <row r="47" spans="1:8">
      <c r="A47" s="493" t="s">
        <v>4645</v>
      </c>
      <c r="B47" s="494" t="s">
        <v>4646</v>
      </c>
      <c r="C47" s="495">
        <v>0</v>
      </c>
      <c r="D47" s="495">
        <v>0</v>
      </c>
      <c r="E47" s="680">
        <v>1</v>
      </c>
      <c r="F47" s="680">
        <v>1</v>
      </c>
      <c r="G47" s="495">
        <f t="shared" si="0"/>
        <v>1</v>
      </c>
      <c r="H47" s="495">
        <f t="shared" si="1"/>
        <v>1</v>
      </c>
    </row>
    <row r="48" spans="1:8">
      <c r="A48" s="493" t="s">
        <v>3390</v>
      </c>
      <c r="B48" s="494" t="s">
        <v>3391</v>
      </c>
      <c r="C48" s="495">
        <v>52</v>
      </c>
      <c r="D48" s="495">
        <v>52</v>
      </c>
      <c r="E48" s="680">
        <v>133</v>
      </c>
      <c r="F48" s="680">
        <v>133</v>
      </c>
      <c r="G48" s="495">
        <f t="shared" si="0"/>
        <v>185</v>
      </c>
      <c r="H48" s="495">
        <f t="shared" si="1"/>
        <v>185</v>
      </c>
    </row>
    <row r="49" spans="1:8">
      <c r="A49" s="493" t="s">
        <v>147</v>
      </c>
      <c r="B49" s="494" t="s">
        <v>3392</v>
      </c>
      <c r="C49" s="495">
        <v>19</v>
      </c>
      <c r="D49" s="495">
        <v>19</v>
      </c>
      <c r="E49" s="680">
        <v>96</v>
      </c>
      <c r="F49" s="680">
        <v>96</v>
      </c>
      <c r="G49" s="495">
        <f t="shared" si="0"/>
        <v>115</v>
      </c>
      <c r="H49" s="495">
        <f t="shared" si="1"/>
        <v>115</v>
      </c>
    </row>
    <row r="50" spans="1:8">
      <c r="A50" s="493" t="s">
        <v>3393</v>
      </c>
      <c r="B50" s="494" t="s">
        <v>3394</v>
      </c>
      <c r="C50" s="495">
        <v>2</v>
      </c>
      <c r="D50" s="495">
        <v>2</v>
      </c>
      <c r="E50" s="680">
        <v>2</v>
      </c>
      <c r="F50" s="680">
        <v>2</v>
      </c>
      <c r="G50" s="495">
        <f t="shared" si="0"/>
        <v>4</v>
      </c>
      <c r="H50" s="495">
        <f t="shared" si="1"/>
        <v>4</v>
      </c>
    </row>
    <row r="51" spans="1:8">
      <c r="A51" s="493" t="s">
        <v>146</v>
      </c>
      <c r="B51" s="494" t="s">
        <v>3395</v>
      </c>
      <c r="C51" s="495">
        <v>0</v>
      </c>
      <c r="D51" s="495">
        <v>0</v>
      </c>
      <c r="E51" s="680">
        <v>0</v>
      </c>
      <c r="F51" s="680">
        <v>0</v>
      </c>
      <c r="G51" s="495">
        <f t="shared" si="0"/>
        <v>0</v>
      </c>
      <c r="H51" s="495">
        <f t="shared" si="1"/>
        <v>0</v>
      </c>
    </row>
    <row r="52" spans="1:8">
      <c r="A52" s="493" t="s">
        <v>3426</v>
      </c>
      <c r="B52" s="494" t="s">
        <v>3427</v>
      </c>
      <c r="C52" s="495">
        <v>0</v>
      </c>
      <c r="D52" s="495">
        <v>0</v>
      </c>
      <c r="E52" s="680">
        <v>3</v>
      </c>
      <c r="F52" s="680">
        <v>3</v>
      </c>
      <c r="G52" s="495">
        <f t="shared" si="0"/>
        <v>3</v>
      </c>
      <c r="H52" s="495">
        <f t="shared" si="1"/>
        <v>3</v>
      </c>
    </row>
    <row r="53" spans="1:8">
      <c r="A53" s="493" t="s">
        <v>3552</v>
      </c>
      <c r="B53" s="494" t="s">
        <v>3553</v>
      </c>
      <c r="C53" s="495">
        <v>0</v>
      </c>
      <c r="D53" s="495">
        <v>0</v>
      </c>
      <c r="E53" s="680">
        <v>36</v>
      </c>
      <c r="F53" s="680">
        <v>36</v>
      </c>
      <c r="G53" s="495">
        <f t="shared" si="0"/>
        <v>36</v>
      </c>
      <c r="H53" s="495">
        <f t="shared" si="1"/>
        <v>36</v>
      </c>
    </row>
    <row r="54" spans="1:8">
      <c r="A54" s="493" t="s">
        <v>3552</v>
      </c>
      <c r="B54" s="494" t="s">
        <v>4595</v>
      </c>
      <c r="C54" s="495">
        <v>0</v>
      </c>
      <c r="D54" s="495">
        <v>0</v>
      </c>
      <c r="E54" s="680">
        <v>48</v>
      </c>
      <c r="F54" s="680">
        <v>48</v>
      </c>
      <c r="G54" s="495">
        <f t="shared" si="0"/>
        <v>48</v>
      </c>
      <c r="H54" s="495">
        <f t="shared" si="1"/>
        <v>48</v>
      </c>
    </row>
    <row r="55" spans="1:8">
      <c r="A55" s="493" t="s">
        <v>3552</v>
      </c>
      <c r="B55" s="494" t="s">
        <v>3553</v>
      </c>
      <c r="C55" s="495">
        <v>0</v>
      </c>
      <c r="D55" s="495">
        <v>0</v>
      </c>
      <c r="E55" s="680">
        <v>25</v>
      </c>
      <c r="F55" s="680">
        <v>25</v>
      </c>
      <c r="G55" s="495">
        <f t="shared" si="0"/>
        <v>25</v>
      </c>
      <c r="H55" s="495">
        <f t="shared" si="1"/>
        <v>25</v>
      </c>
    </row>
    <row r="56" spans="1:8">
      <c r="A56" s="493" t="s">
        <v>3552</v>
      </c>
      <c r="B56" s="494" t="s">
        <v>4595</v>
      </c>
      <c r="C56" s="495">
        <v>4</v>
      </c>
      <c r="D56" s="495">
        <v>4</v>
      </c>
      <c r="E56" s="680">
        <v>27</v>
      </c>
      <c r="F56" s="680">
        <v>27</v>
      </c>
      <c r="G56" s="495">
        <f t="shared" si="0"/>
        <v>31</v>
      </c>
      <c r="H56" s="495">
        <f t="shared" si="1"/>
        <v>31</v>
      </c>
    </row>
    <row r="57" spans="1:8">
      <c r="A57" s="493" t="s">
        <v>3552</v>
      </c>
      <c r="B57" s="494" t="s">
        <v>3553</v>
      </c>
      <c r="C57" s="495">
        <v>0</v>
      </c>
      <c r="D57" s="495">
        <v>0</v>
      </c>
      <c r="E57" s="680">
        <v>28</v>
      </c>
      <c r="F57" s="680">
        <v>28</v>
      </c>
      <c r="G57" s="495">
        <f t="shared" si="0"/>
        <v>28</v>
      </c>
      <c r="H57" s="495">
        <f t="shared" si="1"/>
        <v>28</v>
      </c>
    </row>
    <row r="58" spans="1:8">
      <c r="A58" s="493" t="s">
        <v>3552</v>
      </c>
      <c r="B58" s="494" t="s">
        <v>4595</v>
      </c>
      <c r="C58" s="495">
        <v>0</v>
      </c>
      <c r="D58" s="495">
        <v>0</v>
      </c>
      <c r="E58" s="680">
        <v>60</v>
      </c>
      <c r="F58" s="680">
        <v>60</v>
      </c>
      <c r="G58" s="495">
        <f t="shared" si="0"/>
        <v>60</v>
      </c>
      <c r="H58" s="495">
        <f t="shared" si="1"/>
        <v>60</v>
      </c>
    </row>
    <row r="59" spans="1:8">
      <c r="A59" s="493" t="s">
        <v>3604</v>
      </c>
      <c r="B59" s="494" t="s">
        <v>3605</v>
      </c>
      <c r="C59" s="495">
        <v>0</v>
      </c>
      <c r="D59" s="495">
        <v>0</v>
      </c>
      <c r="E59" s="680">
        <v>5</v>
      </c>
      <c r="F59" s="680">
        <v>5</v>
      </c>
      <c r="G59" s="495">
        <f t="shared" si="0"/>
        <v>5</v>
      </c>
      <c r="H59" s="495">
        <f t="shared" si="1"/>
        <v>5</v>
      </c>
    </row>
    <row r="60" spans="1:8">
      <c r="A60" s="493" t="s">
        <v>3606</v>
      </c>
      <c r="B60" s="494" t="s">
        <v>3607</v>
      </c>
      <c r="C60" s="495">
        <v>1</v>
      </c>
      <c r="D60" s="495">
        <v>1</v>
      </c>
      <c r="E60" s="680">
        <v>8</v>
      </c>
      <c r="F60" s="680">
        <v>8</v>
      </c>
      <c r="G60" s="495">
        <f t="shared" si="0"/>
        <v>9</v>
      </c>
      <c r="H60" s="495">
        <f t="shared" si="1"/>
        <v>9</v>
      </c>
    </row>
    <row r="61" spans="1:8">
      <c r="A61" s="493" t="s">
        <v>3832</v>
      </c>
      <c r="B61" s="494" t="s">
        <v>3833</v>
      </c>
      <c r="C61" s="495">
        <v>1169</v>
      </c>
      <c r="D61" s="495">
        <v>1169</v>
      </c>
      <c r="E61" s="680">
        <v>414</v>
      </c>
      <c r="F61" s="680">
        <v>414</v>
      </c>
      <c r="G61" s="495">
        <f t="shared" si="0"/>
        <v>1583</v>
      </c>
      <c r="H61" s="495">
        <f t="shared" si="1"/>
        <v>1583</v>
      </c>
    </row>
    <row r="62" spans="1:8">
      <c r="A62" s="493" t="s">
        <v>3955</v>
      </c>
      <c r="B62" s="494" t="s">
        <v>3956</v>
      </c>
      <c r="C62" s="495">
        <v>0</v>
      </c>
      <c r="D62" s="495">
        <v>0</v>
      </c>
      <c r="E62" s="680">
        <v>3</v>
      </c>
      <c r="F62" s="680">
        <v>3</v>
      </c>
      <c r="G62" s="495">
        <f t="shared" si="0"/>
        <v>3</v>
      </c>
      <c r="H62" s="495">
        <f t="shared" si="1"/>
        <v>3</v>
      </c>
    </row>
    <row r="63" spans="1:8">
      <c r="A63" s="493" t="s">
        <v>3989</v>
      </c>
      <c r="B63" s="494" t="s">
        <v>3990</v>
      </c>
      <c r="C63" s="495">
        <v>1</v>
      </c>
      <c r="D63" s="495">
        <v>1</v>
      </c>
      <c r="E63" s="680">
        <v>13</v>
      </c>
      <c r="F63" s="680">
        <v>13</v>
      </c>
      <c r="G63" s="495">
        <f t="shared" si="0"/>
        <v>14</v>
      </c>
      <c r="H63" s="495">
        <f t="shared" si="1"/>
        <v>14</v>
      </c>
    </row>
    <row r="64" spans="1:8">
      <c r="A64" s="493" t="s">
        <v>4090</v>
      </c>
      <c r="B64" s="494" t="s">
        <v>4091</v>
      </c>
      <c r="C64" s="495">
        <v>1</v>
      </c>
      <c r="D64" s="495">
        <v>1</v>
      </c>
      <c r="E64" s="680">
        <v>2</v>
      </c>
      <c r="F64" s="680">
        <v>2</v>
      </c>
      <c r="G64" s="495">
        <f t="shared" si="0"/>
        <v>3</v>
      </c>
      <c r="H64" s="495">
        <f t="shared" si="1"/>
        <v>3</v>
      </c>
    </row>
    <row r="65" spans="1:8">
      <c r="A65" s="493" t="s">
        <v>4094</v>
      </c>
      <c r="B65" s="494" t="s">
        <v>4095</v>
      </c>
      <c r="C65" s="495">
        <v>1</v>
      </c>
      <c r="D65" s="495">
        <v>1</v>
      </c>
      <c r="E65" s="680">
        <v>44</v>
      </c>
      <c r="F65" s="680">
        <v>44</v>
      </c>
      <c r="G65" s="495">
        <f t="shared" si="0"/>
        <v>45</v>
      </c>
      <c r="H65" s="495">
        <f t="shared" si="1"/>
        <v>45</v>
      </c>
    </row>
    <row r="66" spans="1:8">
      <c r="A66" s="493" t="s">
        <v>4096</v>
      </c>
      <c r="B66" s="494" t="s">
        <v>4097</v>
      </c>
      <c r="C66" s="495">
        <v>0</v>
      </c>
      <c r="D66" s="495">
        <v>0</v>
      </c>
      <c r="E66" s="680">
        <v>4</v>
      </c>
      <c r="F66" s="680">
        <v>4</v>
      </c>
      <c r="G66" s="495">
        <f t="shared" si="0"/>
        <v>4</v>
      </c>
      <c r="H66" s="495">
        <f t="shared" si="1"/>
        <v>4</v>
      </c>
    </row>
    <row r="67" spans="1:8">
      <c r="A67" s="493" t="s">
        <v>4100</v>
      </c>
      <c r="B67" s="494" t="s">
        <v>4101</v>
      </c>
      <c r="C67" s="495">
        <v>0</v>
      </c>
      <c r="D67" s="495">
        <v>0</v>
      </c>
      <c r="E67" s="680">
        <v>38</v>
      </c>
      <c r="F67" s="680">
        <v>38</v>
      </c>
      <c r="G67" s="495">
        <f t="shared" si="0"/>
        <v>38</v>
      </c>
      <c r="H67" s="495">
        <f t="shared" si="1"/>
        <v>38</v>
      </c>
    </row>
    <row r="68" spans="1:8">
      <c r="A68" s="493" t="s">
        <v>4102</v>
      </c>
      <c r="B68" s="494" t="s">
        <v>4103</v>
      </c>
      <c r="C68" s="495">
        <v>0</v>
      </c>
      <c r="D68" s="495">
        <v>0</v>
      </c>
      <c r="E68" s="680">
        <v>36</v>
      </c>
      <c r="F68" s="680">
        <v>36</v>
      </c>
      <c r="G68" s="495">
        <f t="shared" si="0"/>
        <v>36</v>
      </c>
      <c r="H68" s="495">
        <f t="shared" si="1"/>
        <v>36</v>
      </c>
    </row>
    <row r="69" spans="1:8">
      <c r="A69" s="493" t="s">
        <v>4104</v>
      </c>
      <c r="B69" s="494" t="s">
        <v>4105</v>
      </c>
      <c r="C69" s="495">
        <v>0</v>
      </c>
      <c r="D69" s="495">
        <v>0</v>
      </c>
      <c r="E69" s="680">
        <v>1</v>
      </c>
      <c r="F69" s="680">
        <v>1</v>
      </c>
      <c r="G69" s="495">
        <f t="shared" si="0"/>
        <v>1</v>
      </c>
      <c r="H69" s="495">
        <f t="shared" si="1"/>
        <v>1</v>
      </c>
    </row>
    <row r="70" spans="1:8">
      <c r="A70" s="493" t="s">
        <v>4106</v>
      </c>
      <c r="B70" s="494" t="s">
        <v>4107</v>
      </c>
      <c r="C70" s="495">
        <v>6</v>
      </c>
      <c r="D70" s="495">
        <v>6</v>
      </c>
      <c r="E70" s="680">
        <v>634</v>
      </c>
      <c r="F70" s="680">
        <v>634</v>
      </c>
      <c r="G70" s="495">
        <f t="shared" si="0"/>
        <v>640</v>
      </c>
      <c r="H70" s="495">
        <f t="shared" si="1"/>
        <v>640</v>
      </c>
    </row>
    <row r="71" spans="1:8">
      <c r="A71" s="493" t="s">
        <v>4108</v>
      </c>
      <c r="B71" s="494" t="s">
        <v>4109</v>
      </c>
      <c r="C71" s="495">
        <v>0</v>
      </c>
      <c r="D71" s="495">
        <v>0</v>
      </c>
      <c r="E71" s="680">
        <v>51</v>
      </c>
      <c r="F71" s="680">
        <v>51</v>
      </c>
      <c r="G71" s="495">
        <f t="shared" si="0"/>
        <v>51</v>
      </c>
      <c r="H71" s="495">
        <f t="shared" si="1"/>
        <v>51</v>
      </c>
    </row>
    <row r="72" spans="1:8">
      <c r="A72" s="493" t="s">
        <v>4110</v>
      </c>
      <c r="B72" s="494" t="s">
        <v>4111</v>
      </c>
      <c r="C72" s="495">
        <v>3</v>
      </c>
      <c r="D72" s="495">
        <v>3</v>
      </c>
      <c r="E72" s="680">
        <v>0</v>
      </c>
      <c r="F72" s="680">
        <v>0</v>
      </c>
      <c r="G72" s="495">
        <f t="shared" si="0"/>
        <v>3</v>
      </c>
      <c r="H72" s="495">
        <f t="shared" si="1"/>
        <v>3</v>
      </c>
    </row>
    <row r="73" spans="1:8">
      <c r="A73" s="493" t="s">
        <v>4113</v>
      </c>
      <c r="B73" s="494" t="s">
        <v>4114</v>
      </c>
      <c r="C73" s="495">
        <v>1</v>
      </c>
      <c r="D73" s="495">
        <v>1</v>
      </c>
      <c r="E73" s="680">
        <v>289</v>
      </c>
      <c r="F73" s="680">
        <v>289</v>
      </c>
      <c r="G73" s="495">
        <f t="shared" si="0"/>
        <v>290</v>
      </c>
      <c r="H73" s="495">
        <f t="shared" si="1"/>
        <v>290</v>
      </c>
    </row>
    <row r="74" spans="1:8">
      <c r="A74" s="493" t="s">
        <v>4115</v>
      </c>
      <c r="B74" s="494" t="s">
        <v>4116</v>
      </c>
      <c r="C74" s="495">
        <v>0</v>
      </c>
      <c r="D74" s="495">
        <v>0</v>
      </c>
      <c r="E74" s="680">
        <v>4</v>
      </c>
      <c r="F74" s="680">
        <v>4</v>
      </c>
      <c r="G74" s="495">
        <f t="shared" si="0"/>
        <v>4</v>
      </c>
      <c r="H74" s="495">
        <f t="shared" si="1"/>
        <v>4</v>
      </c>
    </row>
    <row r="75" spans="1:8">
      <c r="A75" s="493" t="s">
        <v>4129</v>
      </c>
      <c r="B75" s="494" t="s">
        <v>4130</v>
      </c>
      <c r="C75" s="495">
        <v>0</v>
      </c>
      <c r="D75" s="495">
        <v>0</v>
      </c>
      <c r="E75" s="680">
        <v>5</v>
      </c>
      <c r="F75" s="680">
        <v>5</v>
      </c>
      <c r="G75" s="495">
        <f t="shared" si="0"/>
        <v>5</v>
      </c>
      <c r="H75" s="495">
        <f t="shared" si="1"/>
        <v>5</v>
      </c>
    </row>
    <row r="76" spans="1:8">
      <c r="A76" s="493" t="s">
        <v>4131</v>
      </c>
      <c r="B76" s="494" t="s">
        <v>4132</v>
      </c>
      <c r="C76" s="495">
        <v>0</v>
      </c>
      <c r="D76" s="495">
        <v>0</v>
      </c>
      <c r="E76" s="680">
        <v>63</v>
      </c>
      <c r="F76" s="680">
        <v>63</v>
      </c>
      <c r="G76" s="495">
        <f t="shared" ref="G76:G136" si="2">C76+E76</f>
        <v>63</v>
      </c>
      <c r="H76" s="495">
        <f t="shared" ref="H76:H136" si="3">D76+F76</f>
        <v>63</v>
      </c>
    </row>
    <row r="77" spans="1:8">
      <c r="A77" s="493" t="s">
        <v>4139</v>
      </c>
      <c r="B77" s="494" t="s">
        <v>4140</v>
      </c>
      <c r="C77" s="495">
        <v>0</v>
      </c>
      <c r="D77" s="495">
        <v>0</v>
      </c>
      <c r="E77" s="680">
        <v>11</v>
      </c>
      <c r="F77" s="680">
        <v>11</v>
      </c>
      <c r="G77" s="495">
        <f t="shared" si="2"/>
        <v>11</v>
      </c>
      <c r="H77" s="495">
        <f t="shared" si="3"/>
        <v>11</v>
      </c>
    </row>
    <row r="78" spans="1:8">
      <c r="A78" s="493" t="s">
        <v>4149</v>
      </c>
      <c r="B78" s="494" t="s">
        <v>4150</v>
      </c>
      <c r="C78" s="495">
        <v>0</v>
      </c>
      <c r="D78" s="495">
        <v>0</v>
      </c>
      <c r="E78" s="680">
        <v>4</v>
      </c>
      <c r="F78" s="680">
        <v>4</v>
      </c>
      <c r="G78" s="495">
        <f t="shared" si="2"/>
        <v>4</v>
      </c>
      <c r="H78" s="495">
        <f t="shared" si="3"/>
        <v>4</v>
      </c>
    </row>
    <row r="79" spans="1:8">
      <c r="A79" s="493" t="s">
        <v>4167</v>
      </c>
      <c r="B79" s="494" t="s">
        <v>4168</v>
      </c>
      <c r="C79" s="495">
        <v>0</v>
      </c>
      <c r="D79" s="495">
        <v>0</v>
      </c>
      <c r="E79" s="680">
        <v>0</v>
      </c>
      <c r="F79" s="680">
        <v>0</v>
      </c>
      <c r="G79" s="495">
        <f t="shared" si="2"/>
        <v>0</v>
      </c>
      <c r="H79" s="495">
        <f t="shared" si="3"/>
        <v>0</v>
      </c>
    </row>
    <row r="80" spans="1:8">
      <c r="A80" s="493" t="s">
        <v>4173</v>
      </c>
      <c r="B80" s="494" t="s">
        <v>4174</v>
      </c>
      <c r="C80" s="495">
        <v>1</v>
      </c>
      <c r="D80" s="495">
        <v>1</v>
      </c>
      <c r="E80" s="680">
        <v>0</v>
      </c>
      <c r="F80" s="680">
        <v>0</v>
      </c>
      <c r="G80" s="495">
        <f t="shared" si="2"/>
        <v>1</v>
      </c>
      <c r="H80" s="495">
        <f t="shared" si="3"/>
        <v>1</v>
      </c>
    </row>
    <row r="81" spans="1:8">
      <c r="A81" s="493" t="s">
        <v>4177</v>
      </c>
      <c r="B81" s="494" t="s">
        <v>4178</v>
      </c>
      <c r="C81" s="495">
        <v>0</v>
      </c>
      <c r="D81" s="495">
        <v>0</v>
      </c>
      <c r="E81" s="680">
        <v>2</v>
      </c>
      <c r="F81" s="680">
        <v>2</v>
      </c>
      <c r="G81" s="495">
        <f t="shared" si="2"/>
        <v>2</v>
      </c>
      <c r="H81" s="495">
        <f t="shared" si="3"/>
        <v>2</v>
      </c>
    </row>
    <row r="82" spans="1:8">
      <c r="A82" s="493" t="s">
        <v>4181</v>
      </c>
      <c r="B82" s="494" t="s">
        <v>4182</v>
      </c>
      <c r="C82" s="495">
        <v>0</v>
      </c>
      <c r="D82" s="495">
        <v>0</v>
      </c>
      <c r="E82" s="680">
        <v>6</v>
      </c>
      <c r="F82" s="680">
        <v>6</v>
      </c>
      <c r="G82" s="495">
        <f t="shared" si="2"/>
        <v>6</v>
      </c>
      <c r="H82" s="495">
        <f t="shared" si="3"/>
        <v>6</v>
      </c>
    </row>
    <row r="83" spans="1:8">
      <c r="A83" s="493" t="s">
        <v>4183</v>
      </c>
      <c r="B83" s="494" t="s">
        <v>4184</v>
      </c>
      <c r="C83" s="495">
        <v>0</v>
      </c>
      <c r="D83" s="495">
        <v>0</v>
      </c>
      <c r="E83" s="680">
        <v>1</v>
      </c>
      <c r="F83" s="680">
        <v>1</v>
      </c>
      <c r="G83" s="495">
        <f t="shared" si="2"/>
        <v>1</v>
      </c>
      <c r="H83" s="495">
        <f t="shared" si="3"/>
        <v>1</v>
      </c>
    </row>
    <row r="84" spans="1:8">
      <c r="A84" s="493" t="s">
        <v>4185</v>
      </c>
      <c r="B84" s="494" t="s">
        <v>4186</v>
      </c>
      <c r="C84" s="495">
        <v>1</v>
      </c>
      <c r="D84" s="495">
        <v>1</v>
      </c>
      <c r="E84" s="680">
        <v>4</v>
      </c>
      <c r="F84" s="680">
        <v>4</v>
      </c>
      <c r="G84" s="495">
        <f t="shared" si="2"/>
        <v>5</v>
      </c>
      <c r="H84" s="495">
        <f t="shared" si="3"/>
        <v>5</v>
      </c>
    </row>
    <row r="85" spans="1:8">
      <c r="A85" s="493" t="s">
        <v>4211</v>
      </c>
      <c r="B85" s="494" t="s">
        <v>4212</v>
      </c>
      <c r="C85" s="495">
        <v>3</v>
      </c>
      <c r="D85" s="495">
        <v>3</v>
      </c>
      <c r="E85" s="680">
        <v>3597</v>
      </c>
      <c r="F85" s="680">
        <v>3597</v>
      </c>
      <c r="G85" s="495">
        <f t="shared" si="2"/>
        <v>3600</v>
      </c>
      <c r="H85" s="495">
        <f t="shared" si="3"/>
        <v>3600</v>
      </c>
    </row>
    <row r="86" spans="1:8">
      <c r="A86" s="493" t="s">
        <v>4215</v>
      </c>
      <c r="B86" s="494" t="s">
        <v>4216</v>
      </c>
      <c r="C86" s="495">
        <v>0</v>
      </c>
      <c r="D86" s="495">
        <v>0</v>
      </c>
      <c r="E86" s="680">
        <v>7</v>
      </c>
      <c r="F86" s="680">
        <v>7</v>
      </c>
      <c r="G86" s="495">
        <f t="shared" si="2"/>
        <v>7</v>
      </c>
      <c r="H86" s="495">
        <f t="shared" si="3"/>
        <v>7</v>
      </c>
    </row>
    <row r="87" spans="1:8">
      <c r="A87" s="493" t="s">
        <v>4217</v>
      </c>
      <c r="B87" s="494" t="s">
        <v>4218</v>
      </c>
      <c r="C87" s="495">
        <v>0</v>
      </c>
      <c r="D87" s="495">
        <v>0</v>
      </c>
      <c r="E87" s="680">
        <v>51</v>
      </c>
      <c r="F87" s="680">
        <v>51</v>
      </c>
      <c r="G87" s="495">
        <f t="shared" si="2"/>
        <v>51</v>
      </c>
      <c r="H87" s="495">
        <f t="shared" si="3"/>
        <v>51</v>
      </c>
    </row>
    <row r="88" spans="1:8">
      <c r="A88" s="493" t="s">
        <v>4221</v>
      </c>
      <c r="B88" s="494" t="s">
        <v>4222</v>
      </c>
      <c r="C88" s="495">
        <v>0</v>
      </c>
      <c r="D88" s="495">
        <v>0</v>
      </c>
      <c r="E88" s="680">
        <v>1</v>
      </c>
      <c r="F88" s="680">
        <v>1</v>
      </c>
      <c r="G88" s="495">
        <f t="shared" si="2"/>
        <v>1</v>
      </c>
      <c r="H88" s="495">
        <f t="shared" si="3"/>
        <v>1</v>
      </c>
    </row>
    <row r="89" spans="1:8">
      <c r="A89" s="493" t="s">
        <v>4223</v>
      </c>
      <c r="B89" s="494" t="s">
        <v>4224</v>
      </c>
      <c r="C89" s="495">
        <v>0</v>
      </c>
      <c r="D89" s="495">
        <v>0</v>
      </c>
      <c r="E89" s="680">
        <v>748</v>
      </c>
      <c r="F89" s="680">
        <v>748</v>
      </c>
      <c r="G89" s="495">
        <f t="shared" si="2"/>
        <v>748</v>
      </c>
      <c r="H89" s="495">
        <f t="shared" si="3"/>
        <v>748</v>
      </c>
    </row>
    <row r="90" spans="1:8">
      <c r="A90" s="493" t="s">
        <v>4239</v>
      </c>
      <c r="B90" s="494" t="s">
        <v>4240</v>
      </c>
      <c r="C90" s="495">
        <v>1</v>
      </c>
      <c r="D90" s="495">
        <v>1</v>
      </c>
      <c r="E90" s="680">
        <v>0</v>
      </c>
      <c r="F90" s="680">
        <v>0</v>
      </c>
      <c r="G90" s="495">
        <f t="shared" si="2"/>
        <v>1</v>
      </c>
      <c r="H90" s="495">
        <f t="shared" si="3"/>
        <v>1</v>
      </c>
    </row>
    <row r="91" spans="1:8">
      <c r="A91" s="493" t="s">
        <v>4243</v>
      </c>
      <c r="B91" s="494" t="s">
        <v>4244</v>
      </c>
      <c r="C91" s="495">
        <v>0</v>
      </c>
      <c r="D91" s="495">
        <v>0</v>
      </c>
      <c r="E91" s="680">
        <v>642</v>
      </c>
      <c r="F91" s="680">
        <v>642</v>
      </c>
      <c r="G91" s="495">
        <f t="shared" si="2"/>
        <v>642</v>
      </c>
      <c r="H91" s="495">
        <f t="shared" si="3"/>
        <v>642</v>
      </c>
    </row>
    <row r="92" spans="1:8">
      <c r="A92" s="493" t="s">
        <v>4253</v>
      </c>
      <c r="B92" s="494" t="s">
        <v>4254</v>
      </c>
      <c r="C92" s="495">
        <v>0</v>
      </c>
      <c r="D92" s="495">
        <v>0</v>
      </c>
      <c r="E92" s="680">
        <v>6</v>
      </c>
      <c r="F92" s="680">
        <v>6</v>
      </c>
      <c r="G92" s="495">
        <f t="shared" si="2"/>
        <v>6</v>
      </c>
      <c r="H92" s="495">
        <f t="shared" si="3"/>
        <v>6</v>
      </c>
    </row>
    <row r="93" spans="1:8">
      <c r="A93" s="493" t="s">
        <v>4253</v>
      </c>
      <c r="B93" s="494" t="s">
        <v>4254</v>
      </c>
      <c r="C93" s="495">
        <v>0</v>
      </c>
      <c r="D93" s="495">
        <v>0</v>
      </c>
      <c r="E93" s="680">
        <v>9</v>
      </c>
      <c r="F93" s="680">
        <v>9</v>
      </c>
      <c r="G93" s="495">
        <f t="shared" si="2"/>
        <v>9</v>
      </c>
      <c r="H93" s="495">
        <f t="shared" si="3"/>
        <v>9</v>
      </c>
    </row>
    <row r="94" spans="1:8">
      <c r="A94" s="493" t="s">
        <v>4257</v>
      </c>
      <c r="B94" s="494" t="s">
        <v>4258</v>
      </c>
      <c r="C94" s="495">
        <v>3</v>
      </c>
      <c r="D94" s="495">
        <v>3</v>
      </c>
      <c r="E94" s="680">
        <v>2655</v>
      </c>
      <c r="F94" s="680">
        <v>2655</v>
      </c>
      <c r="G94" s="495">
        <f t="shared" si="2"/>
        <v>2658</v>
      </c>
      <c r="H94" s="495">
        <f t="shared" si="3"/>
        <v>2658</v>
      </c>
    </row>
    <row r="95" spans="1:8">
      <c r="A95" s="493" t="s">
        <v>4259</v>
      </c>
      <c r="B95" s="494" t="s">
        <v>4260</v>
      </c>
      <c r="C95" s="495">
        <v>3</v>
      </c>
      <c r="D95" s="495">
        <v>3</v>
      </c>
      <c r="E95" s="680">
        <v>2655</v>
      </c>
      <c r="F95" s="680">
        <v>2655</v>
      </c>
      <c r="G95" s="495">
        <f t="shared" si="2"/>
        <v>2658</v>
      </c>
      <c r="H95" s="495">
        <f t="shared" si="3"/>
        <v>2658</v>
      </c>
    </row>
    <row r="96" spans="1:8">
      <c r="A96" s="493" t="s">
        <v>4267</v>
      </c>
      <c r="B96" s="494" t="s">
        <v>4268</v>
      </c>
      <c r="C96" s="495">
        <v>3049</v>
      </c>
      <c r="D96" s="495">
        <v>3049</v>
      </c>
      <c r="E96" s="680">
        <v>0</v>
      </c>
      <c r="F96" s="680">
        <v>0</v>
      </c>
      <c r="G96" s="495">
        <f t="shared" si="2"/>
        <v>3049</v>
      </c>
      <c r="H96" s="495">
        <f t="shared" si="3"/>
        <v>3049</v>
      </c>
    </row>
    <row r="97" spans="1:8">
      <c r="A97" s="493" t="s">
        <v>4303</v>
      </c>
      <c r="B97" s="494" t="s">
        <v>4304</v>
      </c>
      <c r="C97" s="495">
        <v>0</v>
      </c>
      <c r="D97" s="495">
        <v>0</v>
      </c>
      <c r="E97" s="680">
        <v>165</v>
      </c>
      <c r="F97" s="680">
        <v>165</v>
      </c>
      <c r="G97" s="495">
        <f t="shared" si="2"/>
        <v>165</v>
      </c>
      <c r="H97" s="495">
        <f t="shared" si="3"/>
        <v>165</v>
      </c>
    </row>
    <row r="98" spans="1:8">
      <c r="A98" s="493" t="s">
        <v>4307</v>
      </c>
      <c r="B98" s="494" t="s">
        <v>4308</v>
      </c>
      <c r="C98" s="495">
        <v>1</v>
      </c>
      <c r="D98" s="495">
        <v>1</v>
      </c>
      <c r="E98" s="680">
        <v>0</v>
      </c>
      <c r="F98" s="680">
        <v>0</v>
      </c>
      <c r="G98" s="495">
        <f t="shared" si="2"/>
        <v>1</v>
      </c>
      <c r="H98" s="495">
        <f t="shared" si="3"/>
        <v>1</v>
      </c>
    </row>
    <row r="99" spans="1:8">
      <c r="A99" s="493" t="s">
        <v>4323</v>
      </c>
      <c r="B99" s="494" t="s">
        <v>4588</v>
      </c>
      <c r="C99" s="495">
        <v>22</v>
      </c>
      <c r="D99" s="495">
        <v>22</v>
      </c>
      <c r="E99" s="680">
        <v>146</v>
      </c>
      <c r="F99" s="680">
        <v>146</v>
      </c>
      <c r="G99" s="495">
        <f t="shared" si="2"/>
        <v>168</v>
      </c>
      <c r="H99" s="495">
        <f t="shared" si="3"/>
        <v>168</v>
      </c>
    </row>
    <row r="100" spans="1:8">
      <c r="A100" s="493" t="s">
        <v>4337</v>
      </c>
      <c r="B100" s="494" t="s">
        <v>4338</v>
      </c>
      <c r="C100" s="495">
        <v>0</v>
      </c>
      <c r="D100" s="495">
        <v>0</v>
      </c>
      <c r="E100" s="680">
        <v>2</v>
      </c>
      <c r="F100" s="680">
        <v>2</v>
      </c>
      <c r="G100" s="495">
        <f t="shared" si="2"/>
        <v>2</v>
      </c>
      <c r="H100" s="495">
        <f t="shared" si="3"/>
        <v>2</v>
      </c>
    </row>
    <row r="101" spans="1:8">
      <c r="A101" s="493" t="s">
        <v>4339</v>
      </c>
      <c r="B101" s="494" t="s">
        <v>4340</v>
      </c>
      <c r="C101" s="495">
        <v>0</v>
      </c>
      <c r="D101" s="495">
        <v>0</v>
      </c>
      <c r="E101" s="680">
        <v>7</v>
      </c>
      <c r="F101" s="680">
        <v>7</v>
      </c>
      <c r="G101" s="495">
        <f t="shared" si="2"/>
        <v>7</v>
      </c>
      <c r="H101" s="495">
        <f t="shared" si="3"/>
        <v>7</v>
      </c>
    </row>
    <row r="102" spans="1:8">
      <c r="A102" s="493" t="s">
        <v>4343</v>
      </c>
      <c r="B102" s="494" t="s">
        <v>4344</v>
      </c>
      <c r="C102" s="495">
        <v>0</v>
      </c>
      <c r="D102" s="495">
        <v>0</v>
      </c>
      <c r="E102" s="680">
        <v>24</v>
      </c>
      <c r="F102" s="680">
        <v>24</v>
      </c>
      <c r="G102" s="495">
        <f t="shared" si="2"/>
        <v>24</v>
      </c>
      <c r="H102" s="495">
        <f t="shared" si="3"/>
        <v>24</v>
      </c>
    </row>
    <row r="103" spans="1:8">
      <c r="A103" s="493" t="s">
        <v>4349</v>
      </c>
      <c r="B103" s="494" t="s">
        <v>4350</v>
      </c>
      <c r="C103" s="495">
        <v>8</v>
      </c>
      <c r="D103" s="495">
        <v>8</v>
      </c>
      <c r="E103" s="680">
        <v>436</v>
      </c>
      <c r="F103" s="680">
        <v>436</v>
      </c>
      <c r="G103" s="495">
        <f t="shared" si="2"/>
        <v>444</v>
      </c>
      <c r="H103" s="495">
        <f t="shared" si="3"/>
        <v>444</v>
      </c>
    </row>
    <row r="104" spans="1:8">
      <c r="A104" s="493" t="s">
        <v>4351</v>
      </c>
      <c r="B104" s="494" t="s">
        <v>4352</v>
      </c>
      <c r="C104" s="495">
        <v>0</v>
      </c>
      <c r="D104" s="495">
        <v>0</v>
      </c>
      <c r="E104" s="680">
        <v>23</v>
      </c>
      <c r="F104" s="680">
        <v>23</v>
      </c>
      <c r="G104" s="495">
        <f t="shared" si="2"/>
        <v>23</v>
      </c>
      <c r="H104" s="495">
        <f t="shared" si="3"/>
        <v>23</v>
      </c>
    </row>
    <row r="105" spans="1:8">
      <c r="A105" s="493" t="s">
        <v>4353</v>
      </c>
      <c r="B105" s="494" t="s">
        <v>4354</v>
      </c>
      <c r="C105" s="495">
        <v>0</v>
      </c>
      <c r="D105" s="495">
        <v>0</v>
      </c>
      <c r="E105" s="680">
        <v>27</v>
      </c>
      <c r="F105" s="680">
        <v>27</v>
      </c>
      <c r="G105" s="495">
        <f t="shared" si="2"/>
        <v>27</v>
      </c>
      <c r="H105" s="495">
        <f t="shared" si="3"/>
        <v>27</v>
      </c>
    </row>
    <row r="106" spans="1:8">
      <c r="A106" s="493" t="s">
        <v>4355</v>
      </c>
      <c r="B106" s="494" t="s">
        <v>4356</v>
      </c>
      <c r="C106" s="495">
        <v>0</v>
      </c>
      <c r="D106" s="495">
        <v>0</v>
      </c>
      <c r="E106" s="680">
        <v>1881</v>
      </c>
      <c r="F106" s="680">
        <v>1881</v>
      </c>
      <c r="G106" s="495">
        <f t="shared" si="2"/>
        <v>1881</v>
      </c>
      <c r="H106" s="495">
        <f t="shared" si="3"/>
        <v>1881</v>
      </c>
    </row>
    <row r="107" spans="1:8">
      <c r="A107" s="493" t="s">
        <v>4357</v>
      </c>
      <c r="B107" s="494" t="s">
        <v>4358</v>
      </c>
      <c r="C107" s="495">
        <v>2</v>
      </c>
      <c r="D107" s="495">
        <v>2</v>
      </c>
      <c r="E107" s="680">
        <v>1770</v>
      </c>
      <c r="F107" s="680">
        <v>1770</v>
      </c>
      <c r="G107" s="495">
        <f t="shared" si="2"/>
        <v>1772</v>
      </c>
      <c r="H107" s="495">
        <f t="shared" si="3"/>
        <v>1772</v>
      </c>
    </row>
    <row r="108" spans="1:8">
      <c r="A108" s="493" t="s">
        <v>4361</v>
      </c>
      <c r="B108" s="494" t="s">
        <v>4362</v>
      </c>
      <c r="C108" s="495">
        <v>5</v>
      </c>
      <c r="D108" s="495">
        <v>5</v>
      </c>
      <c r="E108" s="680">
        <v>2875</v>
      </c>
      <c r="F108" s="680">
        <v>2875</v>
      </c>
      <c r="G108" s="495">
        <f t="shared" si="2"/>
        <v>2880</v>
      </c>
      <c r="H108" s="495">
        <f t="shared" si="3"/>
        <v>2880</v>
      </c>
    </row>
    <row r="109" spans="1:8">
      <c r="A109" s="493" t="s">
        <v>4363</v>
      </c>
      <c r="B109" s="494" t="s">
        <v>4364</v>
      </c>
      <c r="C109" s="495">
        <v>70</v>
      </c>
      <c r="D109" s="495">
        <v>70</v>
      </c>
      <c r="E109" s="680">
        <v>4827</v>
      </c>
      <c r="F109" s="680">
        <v>4827</v>
      </c>
      <c r="G109" s="495">
        <f t="shared" si="2"/>
        <v>4897</v>
      </c>
      <c r="H109" s="495">
        <f t="shared" si="3"/>
        <v>4897</v>
      </c>
    </row>
    <row r="110" spans="1:8">
      <c r="A110" s="493" t="s">
        <v>4365</v>
      </c>
      <c r="B110" s="494" t="s">
        <v>4366</v>
      </c>
      <c r="C110" s="495">
        <v>332</v>
      </c>
      <c r="D110" s="495">
        <v>332</v>
      </c>
      <c r="E110" s="680">
        <v>10113</v>
      </c>
      <c r="F110" s="680">
        <v>10113</v>
      </c>
      <c r="G110" s="495">
        <f t="shared" si="2"/>
        <v>10445</v>
      </c>
      <c r="H110" s="495">
        <f t="shared" si="3"/>
        <v>10445</v>
      </c>
    </row>
    <row r="111" spans="1:8">
      <c r="A111" s="493" t="s">
        <v>4367</v>
      </c>
      <c r="B111" s="494" t="s">
        <v>4368</v>
      </c>
      <c r="C111" s="495">
        <v>0</v>
      </c>
      <c r="D111" s="495">
        <v>0</v>
      </c>
      <c r="E111" s="680">
        <v>1</v>
      </c>
      <c r="F111" s="680">
        <v>1</v>
      </c>
      <c r="G111" s="495">
        <f t="shared" si="2"/>
        <v>1</v>
      </c>
      <c r="H111" s="495">
        <f t="shared" si="3"/>
        <v>1</v>
      </c>
    </row>
    <row r="112" spans="1:8">
      <c r="A112" s="493" t="s">
        <v>4589</v>
      </c>
      <c r="B112" s="494" t="s">
        <v>4590</v>
      </c>
      <c r="C112" s="495">
        <v>3</v>
      </c>
      <c r="D112" s="495">
        <v>3</v>
      </c>
      <c r="E112" s="680">
        <v>3849</v>
      </c>
      <c r="F112" s="680">
        <v>3849</v>
      </c>
      <c r="G112" s="495">
        <f t="shared" si="2"/>
        <v>3852</v>
      </c>
      <c r="H112" s="495">
        <f t="shared" si="3"/>
        <v>3852</v>
      </c>
    </row>
    <row r="113" spans="1:8">
      <c r="A113" s="493" t="s">
        <v>4371</v>
      </c>
      <c r="B113" s="494" t="s">
        <v>4372</v>
      </c>
      <c r="C113" s="495">
        <v>2</v>
      </c>
      <c r="D113" s="495">
        <v>2</v>
      </c>
      <c r="E113" s="680">
        <v>1</v>
      </c>
      <c r="F113" s="680">
        <v>1</v>
      </c>
      <c r="G113" s="495">
        <f t="shared" si="2"/>
        <v>3</v>
      </c>
      <c r="H113" s="495">
        <f t="shared" si="3"/>
        <v>3</v>
      </c>
    </row>
    <row r="114" spans="1:8">
      <c r="A114" s="493" t="s">
        <v>4373</v>
      </c>
      <c r="B114" s="494" t="s">
        <v>4374</v>
      </c>
      <c r="C114" s="495">
        <v>0</v>
      </c>
      <c r="D114" s="495">
        <v>0</v>
      </c>
      <c r="E114" s="680">
        <v>4477</v>
      </c>
      <c r="F114" s="680">
        <v>4477</v>
      </c>
      <c r="G114" s="495">
        <f t="shared" si="2"/>
        <v>4477</v>
      </c>
      <c r="H114" s="495">
        <f t="shared" si="3"/>
        <v>4477</v>
      </c>
    </row>
    <row r="115" spans="1:8">
      <c r="A115" s="493" t="s">
        <v>4375</v>
      </c>
      <c r="B115" s="494" t="s">
        <v>4376</v>
      </c>
      <c r="C115" s="495">
        <v>17</v>
      </c>
      <c r="D115" s="495">
        <v>17</v>
      </c>
      <c r="E115" s="680">
        <v>56</v>
      </c>
      <c r="F115" s="680">
        <v>56</v>
      </c>
      <c r="G115" s="495">
        <f t="shared" si="2"/>
        <v>73</v>
      </c>
      <c r="H115" s="495">
        <f t="shared" si="3"/>
        <v>73</v>
      </c>
    </row>
    <row r="116" spans="1:8">
      <c r="A116" s="493" t="s">
        <v>4379</v>
      </c>
      <c r="B116" s="494" t="s">
        <v>4587</v>
      </c>
      <c r="C116" s="495">
        <v>0</v>
      </c>
      <c r="D116" s="495">
        <v>0</v>
      </c>
      <c r="E116" s="680">
        <v>4</v>
      </c>
      <c r="F116" s="680">
        <v>4</v>
      </c>
      <c r="G116" s="495">
        <f t="shared" si="2"/>
        <v>4</v>
      </c>
      <c r="H116" s="495">
        <f t="shared" si="3"/>
        <v>4</v>
      </c>
    </row>
    <row r="117" spans="1:8">
      <c r="A117" s="493" t="s">
        <v>4381</v>
      </c>
      <c r="B117" s="494" t="s">
        <v>4382</v>
      </c>
      <c r="C117" s="495">
        <v>0</v>
      </c>
      <c r="D117" s="495">
        <v>0</v>
      </c>
      <c r="E117" s="680">
        <v>354</v>
      </c>
      <c r="F117" s="680">
        <v>354</v>
      </c>
      <c r="G117" s="495">
        <f t="shared" si="2"/>
        <v>354</v>
      </c>
      <c r="H117" s="495">
        <f t="shared" si="3"/>
        <v>354</v>
      </c>
    </row>
    <row r="118" spans="1:8">
      <c r="A118" s="493" t="s">
        <v>4383</v>
      </c>
      <c r="B118" s="494" t="s">
        <v>4384</v>
      </c>
      <c r="C118" s="495">
        <v>0</v>
      </c>
      <c r="D118" s="495">
        <v>0</v>
      </c>
      <c r="E118" s="680">
        <v>623</v>
      </c>
      <c r="F118" s="680">
        <v>623</v>
      </c>
      <c r="G118" s="495">
        <f t="shared" si="2"/>
        <v>623</v>
      </c>
      <c r="H118" s="495">
        <f t="shared" si="3"/>
        <v>623</v>
      </c>
    </row>
    <row r="119" spans="1:8">
      <c r="A119" s="493" t="s">
        <v>4385</v>
      </c>
      <c r="B119" s="494" t="s">
        <v>4386</v>
      </c>
      <c r="C119" s="495">
        <v>0</v>
      </c>
      <c r="D119" s="495">
        <v>0</v>
      </c>
      <c r="E119" s="680">
        <v>28</v>
      </c>
      <c r="F119" s="680">
        <v>28</v>
      </c>
      <c r="G119" s="495">
        <f t="shared" si="2"/>
        <v>28</v>
      </c>
      <c r="H119" s="495">
        <f t="shared" si="3"/>
        <v>28</v>
      </c>
    </row>
    <row r="120" spans="1:8">
      <c r="A120" s="493" t="s">
        <v>4389</v>
      </c>
      <c r="B120" s="494" t="s">
        <v>4390</v>
      </c>
      <c r="C120" s="495">
        <v>0</v>
      </c>
      <c r="D120" s="495">
        <v>0</v>
      </c>
      <c r="E120" s="680">
        <v>4</v>
      </c>
      <c r="F120" s="680">
        <v>4</v>
      </c>
      <c r="G120" s="495">
        <f t="shared" si="2"/>
        <v>4</v>
      </c>
      <c r="H120" s="495">
        <f t="shared" si="3"/>
        <v>4</v>
      </c>
    </row>
    <row r="121" spans="1:8">
      <c r="A121" s="493" t="s">
        <v>4647</v>
      </c>
      <c r="B121" s="494" t="s">
        <v>4648</v>
      </c>
      <c r="C121" s="495">
        <v>0</v>
      </c>
      <c r="D121" s="495">
        <v>0</v>
      </c>
      <c r="E121" s="680">
        <v>1</v>
      </c>
      <c r="F121" s="680">
        <v>1</v>
      </c>
      <c r="G121" s="495">
        <f t="shared" si="2"/>
        <v>1</v>
      </c>
      <c r="H121" s="495">
        <f t="shared" si="3"/>
        <v>1</v>
      </c>
    </row>
    <row r="122" spans="1:8">
      <c r="A122" s="493" t="s">
        <v>4393</v>
      </c>
      <c r="B122" s="494" t="s">
        <v>4394</v>
      </c>
      <c r="C122" s="495">
        <v>19</v>
      </c>
      <c r="D122" s="495">
        <v>19</v>
      </c>
      <c r="E122" s="680">
        <v>4748</v>
      </c>
      <c r="F122" s="680">
        <v>4748</v>
      </c>
      <c r="G122" s="495">
        <f t="shared" si="2"/>
        <v>4767</v>
      </c>
      <c r="H122" s="495">
        <f t="shared" si="3"/>
        <v>4767</v>
      </c>
    </row>
    <row r="123" spans="1:8">
      <c r="A123" s="493" t="s">
        <v>4649</v>
      </c>
      <c r="B123" s="494" t="s">
        <v>4650</v>
      </c>
      <c r="C123" s="495">
        <v>1</v>
      </c>
      <c r="D123" s="495">
        <v>1</v>
      </c>
      <c r="E123" s="680">
        <v>0</v>
      </c>
      <c r="F123" s="680">
        <v>0</v>
      </c>
      <c r="G123" s="495">
        <f t="shared" si="2"/>
        <v>1</v>
      </c>
      <c r="H123" s="495">
        <f t="shared" si="3"/>
        <v>1</v>
      </c>
    </row>
    <row r="124" spans="1:8">
      <c r="A124" s="493" t="s">
        <v>4419</v>
      </c>
      <c r="B124" s="494" t="s">
        <v>4420</v>
      </c>
      <c r="C124" s="495">
        <v>16</v>
      </c>
      <c r="D124" s="495">
        <v>16</v>
      </c>
      <c r="E124" s="680">
        <v>165</v>
      </c>
      <c r="F124" s="680">
        <v>165</v>
      </c>
      <c r="G124" s="495">
        <f t="shared" si="2"/>
        <v>181</v>
      </c>
      <c r="H124" s="495">
        <f t="shared" si="3"/>
        <v>181</v>
      </c>
    </row>
    <row r="125" spans="1:8">
      <c r="A125" s="493" t="s">
        <v>4421</v>
      </c>
      <c r="B125" s="494" t="s">
        <v>4422</v>
      </c>
      <c r="C125" s="495">
        <v>0</v>
      </c>
      <c r="D125" s="495">
        <v>0</v>
      </c>
      <c r="E125" s="680">
        <v>770</v>
      </c>
      <c r="F125" s="680">
        <v>770</v>
      </c>
      <c r="G125" s="495">
        <f t="shared" si="2"/>
        <v>770</v>
      </c>
      <c r="H125" s="495">
        <f t="shared" si="3"/>
        <v>770</v>
      </c>
    </row>
    <row r="126" spans="1:8">
      <c r="A126" s="493" t="s">
        <v>4423</v>
      </c>
      <c r="B126" s="494" t="s">
        <v>4424</v>
      </c>
      <c r="C126" s="495">
        <v>0</v>
      </c>
      <c r="D126" s="495">
        <v>0</v>
      </c>
      <c r="E126" s="680">
        <v>1</v>
      </c>
      <c r="F126" s="680">
        <v>1</v>
      </c>
      <c r="G126" s="495">
        <f t="shared" si="2"/>
        <v>1</v>
      </c>
      <c r="H126" s="495">
        <f t="shared" si="3"/>
        <v>1</v>
      </c>
    </row>
    <row r="127" spans="1:8">
      <c r="A127" s="493" t="s">
        <v>4427</v>
      </c>
      <c r="B127" s="494" t="s">
        <v>4428</v>
      </c>
      <c r="C127" s="495">
        <v>16</v>
      </c>
      <c r="D127" s="495">
        <v>16</v>
      </c>
      <c r="E127" s="680">
        <v>167</v>
      </c>
      <c r="F127" s="680">
        <v>167</v>
      </c>
      <c r="G127" s="495">
        <f t="shared" si="2"/>
        <v>183</v>
      </c>
      <c r="H127" s="495">
        <f t="shared" si="3"/>
        <v>183</v>
      </c>
    </row>
    <row r="128" spans="1:8">
      <c r="A128" s="493" t="s">
        <v>4429</v>
      </c>
      <c r="B128" s="494" t="s">
        <v>4430</v>
      </c>
      <c r="C128" s="495">
        <v>16</v>
      </c>
      <c r="D128" s="495">
        <v>16</v>
      </c>
      <c r="E128" s="680">
        <v>167</v>
      </c>
      <c r="F128" s="680">
        <v>167</v>
      </c>
      <c r="G128" s="495">
        <f t="shared" si="2"/>
        <v>183</v>
      </c>
      <c r="H128" s="495">
        <f t="shared" si="3"/>
        <v>183</v>
      </c>
    </row>
    <row r="129" spans="1:9">
      <c r="A129" s="493" t="s">
        <v>4431</v>
      </c>
      <c r="B129" s="494" t="s">
        <v>4432</v>
      </c>
      <c r="C129" s="495">
        <v>16</v>
      </c>
      <c r="D129" s="495">
        <v>16</v>
      </c>
      <c r="E129" s="680">
        <v>167</v>
      </c>
      <c r="F129" s="680">
        <v>167</v>
      </c>
      <c r="G129" s="495">
        <f t="shared" si="2"/>
        <v>183</v>
      </c>
      <c r="H129" s="495">
        <f t="shared" si="3"/>
        <v>183</v>
      </c>
    </row>
    <row r="130" spans="1:9">
      <c r="A130" s="493" t="s">
        <v>2154</v>
      </c>
      <c r="B130" s="494" t="s">
        <v>2155</v>
      </c>
      <c r="C130" s="495">
        <v>1</v>
      </c>
      <c r="D130" s="495">
        <v>1</v>
      </c>
      <c r="E130" s="680">
        <v>206</v>
      </c>
      <c r="F130" s="680">
        <v>206</v>
      </c>
      <c r="G130" s="495">
        <f t="shared" si="2"/>
        <v>207</v>
      </c>
      <c r="H130" s="495">
        <f t="shared" si="3"/>
        <v>207</v>
      </c>
    </row>
    <row r="131" spans="1:9">
      <c r="A131" s="493" t="s">
        <v>4433</v>
      </c>
      <c r="B131" s="494" t="s">
        <v>4434</v>
      </c>
      <c r="C131" s="495">
        <v>0</v>
      </c>
      <c r="D131" s="495">
        <v>0</v>
      </c>
      <c r="E131" s="680">
        <v>5</v>
      </c>
      <c r="F131" s="680">
        <v>5</v>
      </c>
      <c r="G131" s="495">
        <f t="shared" si="2"/>
        <v>5</v>
      </c>
      <c r="H131" s="495">
        <f t="shared" si="3"/>
        <v>5</v>
      </c>
    </row>
    <row r="132" spans="1:9">
      <c r="A132" s="493" t="s">
        <v>2216</v>
      </c>
      <c r="B132" s="494" t="s">
        <v>2217</v>
      </c>
      <c r="C132" s="495">
        <v>1</v>
      </c>
      <c r="D132" s="495">
        <v>1</v>
      </c>
      <c r="E132" s="680">
        <v>0</v>
      </c>
      <c r="F132" s="680">
        <v>0</v>
      </c>
      <c r="G132" s="495">
        <f t="shared" si="2"/>
        <v>1</v>
      </c>
      <c r="H132" s="495">
        <f t="shared" si="3"/>
        <v>1</v>
      </c>
    </row>
    <row r="133" spans="1:9">
      <c r="A133" s="493" t="s">
        <v>2265</v>
      </c>
      <c r="B133" s="494" t="s">
        <v>2266</v>
      </c>
      <c r="C133" s="495">
        <v>0</v>
      </c>
      <c r="D133" s="495">
        <v>0</v>
      </c>
      <c r="E133" s="680">
        <v>35</v>
      </c>
      <c r="F133" s="680">
        <v>35</v>
      </c>
      <c r="G133" s="495">
        <f t="shared" si="2"/>
        <v>35</v>
      </c>
      <c r="H133" s="495">
        <f t="shared" si="3"/>
        <v>35</v>
      </c>
    </row>
    <row r="134" spans="1:9">
      <c r="A134" s="493" t="s">
        <v>4437</v>
      </c>
      <c r="B134" s="494" t="s">
        <v>4438</v>
      </c>
      <c r="C134" s="495">
        <v>16</v>
      </c>
      <c r="D134" s="495">
        <v>16</v>
      </c>
      <c r="E134" s="680">
        <v>131</v>
      </c>
      <c r="F134" s="680">
        <v>131</v>
      </c>
      <c r="G134" s="495">
        <f t="shared" si="2"/>
        <v>147</v>
      </c>
      <c r="H134" s="495">
        <f t="shared" si="3"/>
        <v>147</v>
      </c>
    </row>
    <row r="135" spans="1:9">
      <c r="A135" s="493" t="s">
        <v>4439</v>
      </c>
      <c r="B135" s="494" t="s">
        <v>4440</v>
      </c>
      <c r="C135" s="495">
        <v>0</v>
      </c>
      <c r="D135" s="495">
        <v>0</v>
      </c>
      <c r="E135" s="680">
        <v>1</v>
      </c>
      <c r="F135" s="680">
        <v>1</v>
      </c>
      <c r="G135" s="495">
        <f t="shared" si="2"/>
        <v>1</v>
      </c>
      <c r="H135" s="495">
        <f t="shared" si="3"/>
        <v>1</v>
      </c>
    </row>
    <row r="136" spans="1:9">
      <c r="A136" s="493" t="s">
        <v>2420</v>
      </c>
      <c r="B136" s="494" t="s">
        <v>2421</v>
      </c>
      <c r="C136" s="495">
        <v>2</v>
      </c>
      <c r="D136" s="495">
        <v>2</v>
      </c>
      <c r="E136" s="680">
        <v>106</v>
      </c>
      <c r="F136" s="680">
        <v>106</v>
      </c>
      <c r="G136" s="495">
        <f t="shared" si="2"/>
        <v>108</v>
      </c>
      <c r="H136" s="495">
        <f t="shared" si="3"/>
        <v>108</v>
      </c>
    </row>
    <row r="137" spans="1:9" ht="13.6">
      <c r="A137" s="681"/>
      <c r="B137" s="681"/>
      <c r="C137" s="682">
        <f>SUM(C11:C136)</f>
        <v>18297</v>
      </c>
      <c r="D137" s="682">
        <f t="shared" ref="D137:H137" si="4">SUM(D11:D136)</f>
        <v>18297</v>
      </c>
      <c r="E137" s="682">
        <f t="shared" si="4"/>
        <v>70864</v>
      </c>
      <c r="F137" s="682">
        <f t="shared" si="4"/>
        <v>70864</v>
      </c>
      <c r="G137" s="682">
        <f t="shared" si="4"/>
        <v>89161</v>
      </c>
      <c r="H137" s="682">
        <f t="shared" si="4"/>
        <v>89161</v>
      </c>
      <c r="I137" s="686"/>
    </row>
    <row r="138" spans="1:9">
      <c r="C138" s="686"/>
      <c r="D138" s="686"/>
      <c r="E138" s="686"/>
      <c r="F138" s="686"/>
      <c r="G138" s="686"/>
      <c r="H138" s="686"/>
    </row>
    <row r="139" spans="1:9">
      <c r="C139" s="686"/>
      <c r="D139" s="686"/>
      <c r="E139" s="686"/>
      <c r="F139" s="686"/>
      <c r="G139" s="686"/>
      <c r="H139" s="686"/>
    </row>
    <row r="140" spans="1:9">
      <c r="C140" s="686"/>
      <c r="D140" s="686"/>
      <c r="E140" s="686"/>
      <c r="F140" s="686"/>
      <c r="G140" s="686"/>
      <c r="H140" s="686"/>
    </row>
    <row r="141" spans="1:9">
      <c r="C141" s="686"/>
      <c r="D141" s="686"/>
      <c r="E141" s="686"/>
      <c r="F141" s="686"/>
      <c r="G141" s="686"/>
      <c r="H141" s="686"/>
    </row>
    <row r="142" spans="1:9">
      <c r="C142" s="686"/>
      <c r="D142" s="686"/>
      <c r="E142" s="686"/>
      <c r="F142" s="686"/>
      <c r="G142" s="686"/>
      <c r="H142" s="686"/>
    </row>
    <row r="143" spans="1:9">
      <c r="C143" s="686"/>
      <c r="D143" s="686"/>
      <c r="E143" s="686"/>
      <c r="F143" s="686"/>
      <c r="G143" s="686"/>
      <c r="H143" s="686"/>
    </row>
    <row r="144" spans="1:9">
      <c r="C144" s="686"/>
      <c r="D144" s="686"/>
      <c r="E144" s="686"/>
      <c r="F144" s="686"/>
      <c r="G144" s="686"/>
      <c r="H144" s="686"/>
    </row>
    <row r="145" spans="3:8">
      <c r="C145" s="686"/>
      <c r="D145" s="686"/>
      <c r="E145" s="686"/>
      <c r="F145" s="686"/>
      <c r="G145" s="686"/>
      <c r="H145" s="686"/>
    </row>
    <row r="146" spans="3:8">
      <c r="C146" s="686"/>
      <c r="D146" s="686"/>
      <c r="E146" s="686"/>
      <c r="F146" s="686"/>
      <c r="G146" s="686"/>
      <c r="H146" s="686"/>
    </row>
    <row r="147" spans="3:8">
      <c r="C147" s="686"/>
      <c r="D147" s="686"/>
      <c r="E147" s="686"/>
      <c r="F147" s="686"/>
      <c r="G147" s="686"/>
      <c r="H147" s="686"/>
    </row>
    <row r="148" spans="3:8">
      <c r="C148" s="686"/>
      <c r="D148" s="686"/>
      <c r="E148" s="686"/>
      <c r="F148" s="686"/>
      <c r="G148" s="686"/>
      <c r="H148" s="686"/>
    </row>
    <row r="149" spans="3:8">
      <c r="C149" s="686"/>
      <c r="D149" s="686"/>
      <c r="E149" s="686"/>
      <c r="F149" s="686"/>
      <c r="G149" s="686"/>
      <c r="H149" s="686"/>
    </row>
    <row r="150" spans="3:8">
      <c r="C150" s="686"/>
      <c r="D150" s="686"/>
      <c r="E150" s="686"/>
      <c r="F150" s="686"/>
      <c r="G150" s="686"/>
      <c r="H150" s="686"/>
    </row>
    <row r="151" spans="3:8">
      <c r="C151" s="686"/>
      <c r="D151" s="686"/>
      <c r="E151" s="686"/>
      <c r="F151" s="686"/>
      <c r="G151" s="686"/>
      <c r="H151" s="686"/>
    </row>
    <row r="152" spans="3:8">
      <c r="C152" s="686"/>
      <c r="D152" s="686"/>
      <c r="E152" s="686"/>
      <c r="F152" s="686"/>
      <c r="G152" s="686"/>
      <c r="H152" s="686"/>
    </row>
    <row r="153" spans="3:8">
      <c r="C153" s="686"/>
      <c r="D153" s="686"/>
      <c r="E153" s="686"/>
      <c r="F153" s="686"/>
      <c r="G153" s="686"/>
      <c r="H153" s="686"/>
    </row>
    <row r="154" spans="3:8">
      <c r="C154" s="686"/>
      <c r="D154" s="686"/>
      <c r="E154" s="686"/>
      <c r="F154" s="686"/>
      <c r="G154" s="686"/>
      <c r="H154" s="686"/>
    </row>
    <row r="155" spans="3:8">
      <c r="C155" s="686"/>
      <c r="D155" s="686"/>
      <c r="E155" s="686"/>
      <c r="F155" s="686"/>
      <c r="G155" s="686"/>
      <c r="H155" s="686"/>
    </row>
    <row r="156" spans="3:8">
      <c r="C156" s="686"/>
      <c r="D156" s="686"/>
      <c r="E156" s="686"/>
      <c r="F156" s="686"/>
      <c r="G156" s="686"/>
      <c r="H156" s="686"/>
    </row>
    <row r="157" spans="3:8">
      <c r="C157" s="686"/>
      <c r="D157" s="686"/>
      <c r="E157" s="686"/>
      <c r="F157" s="686"/>
      <c r="G157" s="686"/>
      <c r="H157" s="686"/>
    </row>
    <row r="158" spans="3:8">
      <c r="C158" s="686"/>
      <c r="D158" s="686"/>
      <c r="E158" s="686"/>
      <c r="F158" s="686"/>
      <c r="G158" s="686"/>
      <c r="H158" s="686"/>
    </row>
    <row r="159" spans="3:8">
      <c r="C159" s="686"/>
      <c r="D159" s="686"/>
      <c r="E159" s="686"/>
      <c r="F159" s="686"/>
      <c r="G159" s="686"/>
      <c r="H159" s="686"/>
    </row>
    <row r="160" spans="3:8">
      <c r="C160" s="686"/>
      <c r="D160" s="686"/>
      <c r="E160" s="686"/>
      <c r="F160" s="686"/>
      <c r="G160" s="686"/>
      <c r="H160" s="686"/>
    </row>
    <row r="161" spans="3:8">
      <c r="C161" s="686"/>
      <c r="D161" s="686"/>
      <c r="E161" s="686"/>
      <c r="F161" s="686"/>
      <c r="G161" s="686"/>
      <c r="H161" s="686"/>
    </row>
    <row r="162" spans="3:8">
      <c r="C162" s="686"/>
      <c r="D162" s="686"/>
      <c r="E162" s="686"/>
      <c r="F162" s="686"/>
      <c r="G162" s="686"/>
      <c r="H162" s="686"/>
    </row>
    <row r="163" spans="3:8">
      <c r="C163" s="686"/>
      <c r="D163" s="686"/>
      <c r="E163" s="686"/>
      <c r="F163" s="686"/>
      <c r="G163" s="686"/>
      <c r="H163" s="686"/>
    </row>
    <row r="164" spans="3:8">
      <c r="C164" s="686"/>
      <c r="D164" s="686"/>
      <c r="E164" s="686"/>
      <c r="F164" s="686"/>
      <c r="G164" s="686"/>
      <c r="H164" s="686"/>
    </row>
    <row r="165" spans="3:8">
      <c r="C165" s="686"/>
      <c r="D165" s="686"/>
      <c r="E165" s="686"/>
      <c r="F165" s="686"/>
      <c r="G165" s="686"/>
      <c r="H165" s="686"/>
    </row>
    <row r="166" spans="3:8">
      <c r="C166" s="686"/>
      <c r="D166" s="686"/>
      <c r="E166" s="686"/>
      <c r="F166" s="686"/>
      <c r="G166" s="686"/>
      <c r="H166" s="686"/>
    </row>
    <row r="167" spans="3:8">
      <c r="C167" s="686"/>
      <c r="D167" s="686"/>
      <c r="E167" s="686"/>
      <c r="F167" s="686"/>
      <c r="G167" s="686"/>
      <c r="H167" s="686"/>
    </row>
    <row r="168" spans="3:8">
      <c r="C168" s="686"/>
      <c r="D168" s="686"/>
      <c r="E168" s="686"/>
      <c r="F168" s="686"/>
      <c r="G168" s="686"/>
      <c r="H168" s="686"/>
    </row>
    <row r="169" spans="3:8">
      <c r="C169" s="686"/>
      <c r="D169" s="686"/>
      <c r="E169" s="686"/>
      <c r="F169" s="686"/>
      <c r="G169" s="686"/>
      <c r="H169" s="686"/>
    </row>
    <row r="170" spans="3:8">
      <c r="C170" s="686"/>
      <c r="D170" s="686"/>
      <c r="E170" s="686"/>
      <c r="F170" s="686"/>
      <c r="G170" s="686"/>
      <c r="H170" s="686"/>
    </row>
    <row r="171" spans="3:8">
      <c r="C171" s="686"/>
      <c r="D171" s="686"/>
      <c r="E171" s="686"/>
      <c r="F171" s="686"/>
      <c r="G171" s="686"/>
      <c r="H171" s="686"/>
    </row>
    <row r="172" spans="3:8">
      <c r="C172" s="686"/>
      <c r="D172" s="686"/>
      <c r="E172" s="686"/>
      <c r="F172" s="686"/>
      <c r="G172" s="686"/>
      <c r="H172" s="686"/>
    </row>
    <row r="173" spans="3:8">
      <c r="C173" s="686"/>
      <c r="D173" s="686"/>
      <c r="E173" s="686"/>
      <c r="F173" s="686"/>
      <c r="G173" s="686"/>
      <c r="H173" s="686"/>
    </row>
    <row r="174" spans="3:8">
      <c r="C174" s="686"/>
      <c r="D174" s="686"/>
      <c r="E174" s="686"/>
      <c r="F174" s="686"/>
      <c r="G174" s="686"/>
      <c r="H174" s="686"/>
    </row>
    <row r="175" spans="3:8">
      <c r="C175" s="686"/>
      <c r="D175" s="686"/>
      <c r="E175" s="686"/>
      <c r="F175" s="686"/>
      <c r="G175" s="686"/>
      <c r="H175" s="686"/>
    </row>
    <row r="176" spans="3:8">
      <c r="C176" s="686"/>
      <c r="D176" s="686"/>
      <c r="E176" s="686"/>
      <c r="F176" s="686"/>
      <c r="G176" s="686"/>
      <c r="H176" s="686"/>
    </row>
    <row r="177" spans="3:8">
      <c r="C177" s="686"/>
      <c r="D177" s="686"/>
      <c r="E177" s="686"/>
      <c r="F177" s="686"/>
      <c r="G177" s="686"/>
      <c r="H177" s="686"/>
    </row>
    <row r="178" spans="3:8">
      <c r="C178" s="686"/>
      <c r="D178" s="686"/>
      <c r="E178" s="686"/>
      <c r="F178" s="686"/>
      <c r="G178" s="686"/>
      <c r="H178" s="686"/>
    </row>
    <row r="179" spans="3:8">
      <c r="C179" s="686"/>
      <c r="D179" s="686"/>
      <c r="E179" s="686"/>
      <c r="F179" s="686"/>
      <c r="G179" s="686"/>
      <c r="H179" s="686"/>
    </row>
    <row r="180" spans="3:8">
      <c r="C180" s="686"/>
      <c r="D180" s="686"/>
      <c r="E180" s="686"/>
      <c r="F180" s="686"/>
      <c r="G180" s="686"/>
      <c r="H180" s="686"/>
    </row>
    <row r="181" spans="3:8">
      <c r="C181" s="686"/>
      <c r="D181" s="686"/>
      <c r="E181" s="686"/>
      <c r="F181" s="686"/>
      <c r="G181" s="686"/>
      <c r="H181" s="686"/>
    </row>
    <row r="182" spans="3:8">
      <c r="C182" s="686"/>
      <c r="D182" s="686"/>
      <c r="E182" s="686"/>
      <c r="F182" s="686"/>
      <c r="G182" s="686"/>
      <c r="H182" s="686"/>
    </row>
    <row r="183" spans="3:8">
      <c r="C183" s="686"/>
      <c r="D183" s="686"/>
      <c r="E183" s="686"/>
      <c r="F183" s="686"/>
      <c r="G183" s="686"/>
      <c r="H183" s="686"/>
    </row>
    <row r="184" spans="3:8">
      <c r="C184" s="686"/>
      <c r="D184" s="686"/>
      <c r="E184" s="686"/>
      <c r="F184" s="686"/>
      <c r="G184" s="686"/>
      <c r="H184" s="686"/>
    </row>
    <row r="185" spans="3:8">
      <c r="C185" s="686"/>
      <c r="D185" s="686"/>
      <c r="E185" s="686"/>
      <c r="F185" s="686"/>
      <c r="G185" s="686"/>
      <c r="H185" s="686"/>
    </row>
    <row r="186" spans="3:8">
      <c r="C186" s="686"/>
      <c r="D186" s="686"/>
      <c r="E186" s="686"/>
      <c r="F186" s="686"/>
      <c r="G186" s="686"/>
      <c r="H186" s="686"/>
    </row>
    <row r="187" spans="3:8">
      <c r="C187" s="686"/>
      <c r="D187" s="686"/>
      <c r="E187" s="686"/>
      <c r="F187" s="686"/>
      <c r="G187" s="686"/>
      <c r="H187" s="686"/>
    </row>
    <row r="188" spans="3:8">
      <c r="C188" s="686"/>
      <c r="D188" s="686"/>
      <c r="E188" s="686"/>
      <c r="F188" s="686"/>
      <c r="G188" s="686"/>
      <c r="H188" s="686"/>
    </row>
    <row r="189" spans="3:8">
      <c r="C189" s="686"/>
      <c r="D189" s="686"/>
      <c r="E189" s="686"/>
      <c r="F189" s="686"/>
      <c r="G189" s="686"/>
      <c r="H189" s="686"/>
    </row>
    <row r="190" spans="3:8">
      <c r="C190" s="686"/>
      <c r="D190" s="686"/>
      <c r="E190" s="686"/>
      <c r="F190" s="686"/>
      <c r="G190" s="686"/>
      <c r="H190" s="686"/>
    </row>
    <row r="191" spans="3:8">
      <c r="C191" s="686"/>
      <c r="D191" s="686"/>
      <c r="E191" s="686"/>
      <c r="F191" s="686"/>
      <c r="G191" s="686"/>
      <c r="H191" s="686"/>
    </row>
    <row r="192" spans="3:8">
      <c r="C192" s="686"/>
      <c r="D192" s="686"/>
      <c r="E192" s="686"/>
      <c r="F192" s="686"/>
      <c r="G192" s="686"/>
      <c r="H192" s="686"/>
    </row>
    <row r="193" spans="3:8">
      <c r="C193" s="686"/>
      <c r="D193" s="686"/>
      <c r="E193" s="686"/>
      <c r="F193" s="686"/>
      <c r="G193" s="686"/>
      <c r="H193" s="686"/>
    </row>
    <row r="194" spans="3:8">
      <c r="C194" s="686"/>
      <c r="D194" s="686"/>
      <c r="E194" s="686"/>
      <c r="F194" s="686"/>
      <c r="G194" s="686"/>
      <c r="H194" s="686"/>
    </row>
    <row r="195" spans="3:8">
      <c r="C195" s="686"/>
      <c r="D195" s="686"/>
      <c r="E195" s="686"/>
      <c r="F195" s="686"/>
      <c r="G195" s="686"/>
      <c r="H195" s="686"/>
    </row>
    <row r="196" spans="3:8">
      <c r="C196" s="686"/>
      <c r="D196" s="686"/>
      <c r="E196" s="686"/>
      <c r="F196" s="686"/>
      <c r="G196" s="686"/>
      <c r="H196" s="686"/>
    </row>
    <row r="197" spans="3:8">
      <c r="C197" s="686"/>
      <c r="D197" s="686"/>
      <c r="E197" s="686"/>
      <c r="F197" s="686"/>
      <c r="G197" s="686"/>
      <c r="H197" s="686"/>
    </row>
    <row r="198" spans="3:8">
      <c r="C198" s="686"/>
      <c r="D198" s="686"/>
      <c r="E198" s="686"/>
      <c r="F198" s="686"/>
      <c r="G198" s="686"/>
      <c r="H198" s="686"/>
    </row>
    <row r="199" spans="3:8">
      <c r="C199" s="686"/>
      <c r="D199" s="686"/>
      <c r="E199" s="686"/>
      <c r="F199" s="686"/>
      <c r="G199" s="686"/>
      <c r="H199" s="686"/>
    </row>
    <row r="200" spans="3:8">
      <c r="C200" s="686"/>
      <c r="D200" s="686"/>
      <c r="E200" s="686"/>
      <c r="F200" s="686"/>
      <c r="G200" s="686"/>
      <c r="H200" s="686"/>
    </row>
    <row r="201" spans="3:8">
      <c r="C201" s="686"/>
      <c r="D201" s="686"/>
      <c r="E201" s="686"/>
      <c r="F201" s="686"/>
      <c r="G201" s="686"/>
      <c r="H201" s="686"/>
    </row>
    <row r="202" spans="3:8">
      <c r="C202" s="686"/>
      <c r="D202" s="686"/>
      <c r="E202" s="686"/>
      <c r="F202" s="686"/>
      <c r="G202" s="686"/>
      <c r="H202" s="686"/>
    </row>
    <row r="203" spans="3:8">
      <c r="C203" s="686"/>
      <c r="D203" s="686"/>
      <c r="E203" s="686"/>
      <c r="F203" s="686"/>
      <c r="G203" s="686"/>
      <c r="H203" s="686"/>
    </row>
    <row r="204" spans="3:8">
      <c r="C204" s="686"/>
      <c r="D204" s="686"/>
      <c r="E204" s="686"/>
      <c r="F204" s="686"/>
      <c r="G204" s="686"/>
      <c r="H204" s="686"/>
    </row>
    <row r="205" spans="3:8">
      <c r="C205" s="686"/>
      <c r="D205" s="686"/>
      <c r="E205" s="686"/>
      <c r="F205" s="686"/>
      <c r="G205" s="686"/>
      <c r="H205" s="686"/>
    </row>
    <row r="206" spans="3:8">
      <c r="C206" s="686"/>
      <c r="D206" s="686"/>
      <c r="E206" s="686"/>
      <c r="F206" s="686"/>
      <c r="G206" s="686"/>
      <c r="H206" s="686"/>
    </row>
    <row r="207" spans="3:8">
      <c r="C207" s="686"/>
      <c r="D207" s="686"/>
      <c r="E207" s="686"/>
      <c r="F207" s="686"/>
      <c r="G207" s="686"/>
      <c r="H207" s="686"/>
    </row>
    <row r="208" spans="3:8">
      <c r="C208" s="686"/>
      <c r="D208" s="686"/>
      <c r="E208" s="686"/>
      <c r="F208" s="686"/>
      <c r="G208" s="686"/>
      <c r="H208" s="686"/>
    </row>
    <row r="209" spans="3:8">
      <c r="C209" s="686"/>
      <c r="D209" s="686"/>
      <c r="E209" s="686"/>
      <c r="F209" s="686"/>
      <c r="G209" s="686"/>
      <c r="H209" s="686"/>
    </row>
    <row r="210" spans="3:8">
      <c r="C210" s="686"/>
      <c r="D210" s="686"/>
      <c r="E210" s="686"/>
      <c r="F210" s="686"/>
      <c r="G210" s="686"/>
      <c r="H210" s="686"/>
    </row>
    <row r="211" spans="3:8">
      <c r="C211" s="686"/>
      <c r="D211" s="686"/>
      <c r="E211" s="686"/>
      <c r="F211" s="686"/>
      <c r="G211" s="686"/>
      <c r="H211" s="686"/>
    </row>
    <row r="212" spans="3:8">
      <c r="C212" s="686"/>
      <c r="D212" s="686"/>
      <c r="E212" s="686"/>
      <c r="F212" s="686"/>
      <c r="G212" s="686"/>
      <c r="H212" s="686"/>
    </row>
    <row r="213" spans="3:8">
      <c r="C213" s="686"/>
      <c r="D213" s="686"/>
      <c r="E213" s="686"/>
      <c r="F213" s="686"/>
      <c r="G213" s="686"/>
      <c r="H213" s="686"/>
    </row>
    <row r="214" spans="3:8">
      <c r="C214" s="686"/>
      <c r="D214" s="686"/>
      <c r="E214" s="686"/>
      <c r="F214" s="686"/>
      <c r="G214" s="686"/>
      <c r="H214" s="686"/>
    </row>
    <row r="215" spans="3:8">
      <c r="C215" s="686"/>
      <c r="D215" s="686"/>
      <c r="E215" s="686"/>
      <c r="F215" s="686"/>
      <c r="G215" s="686"/>
      <c r="H215" s="686"/>
    </row>
    <row r="216" spans="3:8">
      <c r="C216" s="686"/>
      <c r="D216" s="686"/>
      <c r="E216" s="686"/>
      <c r="F216" s="686"/>
      <c r="G216" s="686"/>
      <c r="H216" s="686"/>
    </row>
    <row r="217" spans="3:8">
      <c r="C217" s="686"/>
      <c r="D217" s="686"/>
      <c r="E217" s="686"/>
      <c r="F217" s="686"/>
      <c r="G217" s="686"/>
      <c r="H217" s="686"/>
    </row>
    <row r="218" spans="3:8">
      <c r="C218" s="686"/>
      <c r="D218" s="686"/>
      <c r="E218" s="686"/>
      <c r="F218" s="686"/>
      <c r="G218" s="686"/>
      <c r="H218" s="686"/>
    </row>
    <row r="219" spans="3:8">
      <c r="C219" s="686"/>
      <c r="D219" s="686"/>
      <c r="E219" s="686"/>
      <c r="F219" s="686"/>
      <c r="G219" s="686"/>
      <c r="H219" s="686"/>
    </row>
    <row r="220" spans="3:8">
      <c r="C220" s="686"/>
      <c r="D220" s="686"/>
      <c r="E220" s="686"/>
      <c r="F220" s="686"/>
      <c r="G220" s="686"/>
      <c r="H220" s="686"/>
    </row>
    <row r="221" spans="3:8">
      <c r="C221" s="686"/>
      <c r="D221" s="686"/>
      <c r="E221" s="686"/>
      <c r="F221" s="686"/>
      <c r="G221" s="686"/>
      <c r="H221" s="686"/>
    </row>
    <row r="222" spans="3:8">
      <c r="C222" s="686"/>
      <c r="D222" s="686"/>
      <c r="E222" s="686"/>
      <c r="F222" s="686"/>
      <c r="G222" s="686"/>
      <c r="H222" s="686"/>
    </row>
    <row r="223" spans="3:8">
      <c r="C223" s="686"/>
      <c r="D223" s="686"/>
      <c r="E223" s="686"/>
      <c r="F223" s="686"/>
      <c r="G223" s="686"/>
      <c r="H223" s="686"/>
    </row>
    <row r="224" spans="3:8">
      <c r="C224" s="686"/>
      <c r="D224" s="686"/>
      <c r="E224" s="686"/>
      <c r="F224" s="686"/>
      <c r="G224" s="686"/>
      <c r="H224" s="686"/>
    </row>
    <row r="225" spans="3:8">
      <c r="C225" s="686"/>
      <c r="D225" s="686"/>
      <c r="E225" s="686"/>
      <c r="F225" s="686"/>
      <c r="G225" s="686"/>
      <c r="H225" s="686"/>
    </row>
    <row r="226" spans="3:8">
      <c r="C226" s="686"/>
      <c r="D226" s="686"/>
      <c r="E226" s="686"/>
      <c r="F226" s="686"/>
      <c r="G226" s="686"/>
      <c r="H226" s="686"/>
    </row>
    <row r="227" spans="3:8">
      <c r="C227" s="686"/>
      <c r="D227" s="686"/>
      <c r="E227" s="686"/>
      <c r="F227" s="686"/>
      <c r="G227" s="686"/>
      <c r="H227" s="686"/>
    </row>
    <row r="228" spans="3:8">
      <c r="C228" s="686"/>
      <c r="D228" s="686"/>
      <c r="E228" s="686"/>
      <c r="F228" s="686"/>
      <c r="G228" s="686"/>
      <c r="H228" s="686"/>
    </row>
    <row r="229" spans="3:8">
      <c r="C229" s="686"/>
      <c r="D229" s="686"/>
      <c r="E229" s="686"/>
      <c r="F229" s="686"/>
      <c r="G229" s="686"/>
      <c r="H229" s="686"/>
    </row>
    <row r="230" spans="3:8">
      <c r="C230" s="686"/>
      <c r="D230" s="686"/>
      <c r="E230" s="686"/>
      <c r="F230" s="686"/>
      <c r="G230" s="686"/>
      <c r="H230" s="686"/>
    </row>
    <row r="231" spans="3:8">
      <c r="C231" s="686"/>
      <c r="D231" s="686"/>
      <c r="E231" s="686"/>
      <c r="F231" s="686"/>
      <c r="G231" s="686"/>
      <c r="H231" s="686"/>
    </row>
    <row r="232" spans="3:8">
      <c r="C232" s="686"/>
      <c r="D232" s="686"/>
      <c r="E232" s="686"/>
      <c r="F232" s="686"/>
      <c r="G232" s="686"/>
      <c r="H232" s="686"/>
    </row>
    <row r="233" spans="3:8">
      <c r="C233" s="686"/>
      <c r="D233" s="686"/>
      <c r="E233" s="686"/>
      <c r="F233" s="686"/>
      <c r="G233" s="686"/>
      <c r="H233" s="686"/>
    </row>
    <row r="234" spans="3:8">
      <c r="C234" s="686"/>
      <c r="D234" s="686"/>
      <c r="E234" s="686"/>
      <c r="F234" s="686"/>
      <c r="G234" s="686"/>
      <c r="H234" s="686"/>
    </row>
    <row r="235" spans="3:8">
      <c r="C235" s="686"/>
      <c r="D235" s="686"/>
      <c r="E235" s="686"/>
      <c r="F235" s="686"/>
      <c r="G235" s="686"/>
      <c r="H235" s="686"/>
    </row>
    <row r="236" spans="3:8">
      <c r="C236" s="686"/>
      <c r="D236" s="686"/>
      <c r="E236" s="686"/>
      <c r="F236" s="686"/>
      <c r="G236" s="686"/>
      <c r="H236" s="686"/>
    </row>
    <row r="237" spans="3:8">
      <c r="C237" s="686"/>
      <c r="D237" s="686"/>
      <c r="E237" s="686"/>
      <c r="F237" s="686"/>
      <c r="G237" s="686"/>
      <c r="H237" s="686"/>
    </row>
    <row r="238" spans="3:8">
      <c r="C238" s="686"/>
      <c r="D238" s="686"/>
      <c r="E238" s="686"/>
      <c r="F238" s="686"/>
      <c r="G238" s="686"/>
      <c r="H238" s="686"/>
    </row>
    <row r="239" spans="3:8">
      <c r="C239" s="686"/>
      <c r="D239" s="686"/>
      <c r="E239" s="686"/>
      <c r="F239" s="686"/>
      <c r="G239" s="686"/>
      <c r="H239" s="686"/>
    </row>
    <row r="240" spans="3:8">
      <c r="C240" s="686"/>
      <c r="D240" s="686"/>
      <c r="E240" s="686"/>
      <c r="F240" s="686"/>
      <c r="G240" s="686"/>
      <c r="H240" s="686"/>
    </row>
    <row r="241" spans="3:8">
      <c r="C241" s="686"/>
      <c r="D241" s="686"/>
      <c r="E241" s="686"/>
      <c r="F241" s="686"/>
      <c r="G241" s="686"/>
      <c r="H241" s="686"/>
    </row>
    <row r="242" spans="3:8">
      <c r="C242" s="686"/>
      <c r="D242" s="686"/>
      <c r="E242" s="686"/>
      <c r="F242" s="686"/>
      <c r="G242" s="686"/>
      <c r="H242" s="686"/>
    </row>
    <row r="243" spans="3:8">
      <c r="C243" s="686"/>
      <c r="D243" s="686"/>
      <c r="E243" s="686"/>
      <c r="F243" s="686"/>
      <c r="G243" s="686"/>
      <c r="H243" s="686"/>
    </row>
    <row r="244" spans="3:8">
      <c r="C244" s="686"/>
      <c r="D244" s="686"/>
      <c r="E244" s="686"/>
      <c r="F244" s="686"/>
      <c r="G244" s="686"/>
      <c r="H244" s="686"/>
    </row>
    <row r="245" spans="3:8">
      <c r="C245" s="686"/>
      <c r="D245" s="686"/>
      <c r="E245" s="686"/>
      <c r="F245" s="686"/>
      <c r="G245" s="686"/>
      <c r="H245" s="686"/>
    </row>
    <row r="246" spans="3:8">
      <c r="C246" s="686"/>
      <c r="D246" s="686"/>
      <c r="E246" s="686"/>
      <c r="F246" s="686"/>
      <c r="G246" s="686"/>
      <c r="H246" s="686"/>
    </row>
    <row r="247" spans="3:8">
      <c r="C247" s="686"/>
      <c r="D247" s="686"/>
      <c r="E247" s="686"/>
      <c r="F247" s="686"/>
      <c r="G247" s="686"/>
      <c r="H247" s="686"/>
    </row>
    <row r="248" spans="3:8">
      <c r="C248" s="686"/>
      <c r="D248" s="686"/>
      <c r="E248" s="686"/>
      <c r="F248" s="686"/>
      <c r="G248" s="686"/>
      <c r="H248" s="686"/>
    </row>
    <row r="249" spans="3:8">
      <c r="C249" s="686"/>
      <c r="D249" s="686"/>
      <c r="E249" s="686"/>
      <c r="F249" s="686"/>
      <c r="G249" s="686"/>
      <c r="H249" s="686"/>
    </row>
    <row r="250" spans="3:8">
      <c r="C250" s="686"/>
      <c r="D250" s="686"/>
      <c r="E250" s="686"/>
      <c r="F250" s="686"/>
      <c r="G250" s="686"/>
      <c r="H250" s="686"/>
    </row>
    <row r="251" spans="3:8">
      <c r="C251" s="686"/>
      <c r="D251" s="686"/>
      <c r="E251" s="686"/>
      <c r="F251" s="686"/>
      <c r="G251" s="686"/>
      <c r="H251" s="686"/>
    </row>
    <row r="252" spans="3:8">
      <c r="C252" s="686"/>
      <c r="D252" s="686"/>
      <c r="E252" s="686"/>
      <c r="F252" s="686"/>
      <c r="G252" s="686"/>
      <c r="H252" s="686"/>
    </row>
    <row r="253" spans="3:8">
      <c r="C253" s="686"/>
      <c r="D253" s="686"/>
      <c r="E253" s="686"/>
      <c r="F253" s="686"/>
      <c r="G253" s="686"/>
      <c r="H253" s="686"/>
    </row>
    <row r="254" spans="3:8">
      <c r="C254" s="686"/>
      <c r="D254" s="686"/>
      <c r="E254" s="686"/>
      <c r="F254" s="686"/>
      <c r="G254" s="686"/>
      <c r="H254" s="686"/>
    </row>
    <row r="255" spans="3:8">
      <c r="C255" s="686"/>
      <c r="D255" s="686"/>
      <c r="E255" s="686"/>
      <c r="F255" s="686"/>
      <c r="G255" s="686"/>
      <c r="H255" s="686"/>
    </row>
    <row r="256" spans="3:8">
      <c r="C256" s="686"/>
      <c r="D256" s="686"/>
      <c r="E256" s="686"/>
      <c r="F256" s="686"/>
      <c r="G256" s="686"/>
      <c r="H256" s="686"/>
    </row>
    <row r="257" spans="3:8">
      <c r="C257" s="686"/>
      <c r="D257" s="686"/>
      <c r="E257" s="686"/>
      <c r="F257" s="686"/>
      <c r="G257" s="686"/>
      <c r="H257" s="686"/>
    </row>
    <row r="258" spans="3:8">
      <c r="C258" s="686"/>
      <c r="D258" s="686"/>
      <c r="E258" s="686"/>
      <c r="F258" s="686"/>
      <c r="G258" s="686"/>
      <c r="H258" s="686"/>
    </row>
    <row r="259" spans="3:8">
      <c r="C259" s="686"/>
      <c r="D259" s="686"/>
      <c r="E259" s="686"/>
      <c r="F259" s="686"/>
      <c r="G259" s="686"/>
      <c r="H259" s="686"/>
    </row>
    <row r="260" spans="3:8">
      <c r="C260" s="686"/>
      <c r="D260" s="686"/>
      <c r="E260" s="686"/>
      <c r="F260" s="686"/>
      <c r="G260" s="686"/>
      <c r="H260" s="686"/>
    </row>
    <row r="261" spans="3:8">
      <c r="C261" s="686"/>
      <c r="D261" s="686"/>
      <c r="E261" s="686"/>
      <c r="F261" s="686"/>
      <c r="G261" s="686"/>
      <c r="H261" s="686"/>
    </row>
    <row r="262" spans="3:8">
      <c r="C262" s="686"/>
      <c r="D262" s="686"/>
      <c r="E262" s="686"/>
      <c r="F262" s="686"/>
      <c r="G262" s="686"/>
      <c r="H262" s="686"/>
    </row>
    <row r="263" spans="3:8">
      <c r="C263" s="686"/>
      <c r="D263" s="686"/>
      <c r="E263" s="686"/>
      <c r="F263" s="686"/>
      <c r="G263" s="686"/>
      <c r="H263" s="686"/>
    </row>
    <row r="264" spans="3:8">
      <c r="C264" s="686"/>
      <c r="D264" s="686"/>
      <c r="E264" s="686"/>
      <c r="F264" s="686"/>
      <c r="G264" s="686"/>
      <c r="H264" s="686"/>
    </row>
    <row r="265" spans="3:8">
      <c r="C265" s="686"/>
      <c r="D265" s="686"/>
      <c r="E265" s="686"/>
      <c r="F265" s="686"/>
      <c r="G265" s="686"/>
      <c r="H265" s="686"/>
    </row>
    <row r="266" spans="3:8">
      <c r="C266" s="686"/>
      <c r="D266" s="686"/>
      <c r="E266" s="686"/>
      <c r="F266" s="686"/>
      <c r="G266" s="686"/>
      <c r="H266" s="686"/>
    </row>
    <row r="267" spans="3:8">
      <c r="C267" s="686"/>
      <c r="D267" s="686"/>
      <c r="E267" s="686"/>
      <c r="F267" s="686"/>
      <c r="G267" s="686"/>
      <c r="H267" s="686"/>
    </row>
    <row r="268" spans="3:8">
      <c r="C268" s="686"/>
      <c r="D268" s="686"/>
      <c r="E268" s="686"/>
      <c r="F268" s="686"/>
      <c r="G268" s="686"/>
      <c r="H268" s="686"/>
    </row>
    <row r="269" spans="3:8">
      <c r="C269" s="686"/>
      <c r="D269" s="686"/>
      <c r="E269" s="686"/>
      <c r="F269" s="686"/>
      <c r="G269" s="686"/>
      <c r="H269" s="686"/>
    </row>
    <row r="270" spans="3:8">
      <c r="C270" s="686"/>
      <c r="D270" s="686"/>
      <c r="E270" s="686"/>
      <c r="F270" s="686"/>
      <c r="G270" s="686"/>
      <c r="H270" s="686"/>
    </row>
    <row r="271" spans="3:8">
      <c r="C271" s="686"/>
      <c r="D271" s="686"/>
      <c r="E271" s="686"/>
      <c r="F271" s="686"/>
      <c r="G271" s="686"/>
      <c r="H271" s="686"/>
    </row>
    <row r="272" spans="3:8">
      <c r="C272" s="686"/>
      <c r="D272" s="686"/>
      <c r="E272" s="686"/>
      <c r="F272" s="686"/>
      <c r="G272" s="686"/>
      <c r="H272" s="686"/>
    </row>
    <row r="273" spans="3:8">
      <c r="C273" s="686"/>
      <c r="D273" s="686"/>
      <c r="E273" s="686"/>
      <c r="F273" s="686"/>
      <c r="G273" s="686"/>
      <c r="H273" s="686"/>
    </row>
    <row r="274" spans="3:8">
      <c r="C274" s="686"/>
      <c r="D274" s="686"/>
      <c r="E274" s="686"/>
      <c r="F274" s="686"/>
      <c r="G274" s="686"/>
      <c r="H274" s="686"/>
    </row>
    <row r="275" spans="3:8">
      <c r="C275" s="686"/>
      <c r="D275" s="686"/>
      <c r="E275" s="686"/>
      <c r="F275" s="686"/>
      <c r="G275" s="686"/>
      <c r="H275" s="686"/>
    </row>
    <row r="276" spans="3:8">
      <c r="C276" s="686"/>
      <c r="D276" s="686"/>
      <c r="E276" s="686"/>
      <c r="F276" s="686"/>
      <c r="G276" s="686"/>
      <c r="H276" s="686"/>
    </row>
    <row r="277" spans="3:8">
      <c r="C277" s="686"/>
      <c r="D277" s="686"/>
      <c r="E277" s="686"/>
      <c r="F277" s="686"/>
      <c r="G277" s="686"/>
      <c r="H277" s="686"/>
    </row>
    <row r="278" spans="3:8">
      <c r="C278" s="686"/>
      <c r="D278" s="686"/>
      <c r="E278" s="686"/>
      <c r="F278" s="686"/>
      <c r="G278" s="686"/>
      <c r="H278" s="686"/>
    </row>
    <row r="279" spans="3:8">
      <c r="C279" s="686"/>
      <c r="D279" s="686"/>
      <c r="E279" s="686"/>
      <c r="F279" s="686"/>
      <c r="G279" s="686"/>
      <c r="H279" s="686"/>
    </row>
    <row r="280" spans="3:8">
      <c r="C280" s="686"/>
      <c r="D280" s="686"/>
      <c r="E280" s="686"/>
      <c r="F280" s="686"/>
      <c r="G280" s="686"/>
      <c r="H280" s="686"/>
    </row>
    <row r="281" spans="3:8">
      <c r="C281" s="686"/>
      <c r="D281" s="686"/>
      <c r="E281" s="686"/>
      <c r="F281" s="686"/>
      <c r="G281" s="686"/>
      <c r="H281" s="686"/>
    </row>
    <row r="282" spans="3:8">
      <c r="C282" s="686"/>
      <c r="D282" s="686"/>
      <c r="E282" s="686"/>
      <c r="F282" s="686"/>
      <c r="G282" s="686"/>
      <c r="H282" s="686"/>
    </row>
    <row r="283" spans="3:8">
      <c r="C283" s="686"/>
      <c r="D283" s="686"/>
      <c r="E283" s="686"/>
      <c r="F283" s="686"/>
      <c r="G283" s="686"/>
      <c r="H283" s="686"/>
    </row>
    <row r="284" spans="3:8">
      <c r="C284" s="686"/>
      <c r="D284" s="686"/>
      <c r="E284" s="686"/>
      <c r="F284" s="686"/>
      <c r="G284" s="686"/>
      <c r="H284" s="686"/>
    </row>
    <row r="285" spans="3:8">
      <c r="C285" s="686"/>
      <c r="D285" s="686"/>
      <c r="E285" s="686"/>
      <c r="F285" s="686"/>
      <c r="G285" s="686"/>
      <c r="H285" s="686"/>
    </row>
    <row r="286" spans="3:8">
      <c r="C286" s="686"/>
      <c r="D286" s="686"/>
      <c r="E286" s="686"/>
      <c r="F286" s="686"/>
      <c r="G286" s="686"/>
      <c r="H286" s="686"/>
    </row>
    <row r="287" spans="3:8">
      <c r="C287" s="686"/>
      <c r="D287" s="686"/>
      <c r="E287" s="686"/>
      <c r="F287" s="686"/>
      <c r="G287" s="686"/>
      <c r="H287" s="686"/>
    </row>
    <row r="288" spans="3:8">
      <c r="C288" s="686"/>
      <c r="D288" s="686"/>
      <c r="E288" s="686"/>
      <c r="F288" s="686"/>
      <c r="G288" s="686"/>
      <c r="H288" s="686"/>
    </row>
    <row r="289" spans="3:8">
      <c r="C289" s="686"/>
      <c r="D289" s="686"/>
      <c r="E289" s="686"/>
      <c r="F289" s="686"/>
      <c r="G289" s="686"/>
      <c r="H289" s="686"/>
    </row>
    <row r="290" spans="3:8">
      <c r="C290" s="686"/>
      <c r="D290" s="686"/>
      <c r="E290" s="686"/>
      <c r="F290" s="686"/>
      <c r="G290" s="686"/>
      <c r="H290" s="686"/>
    </row>
    <row r="291" spans="3:8">
      <c r="C291" s="686"/>
      <c r="D291" s="686"/>
      <c r="E291" s="686"/>
      <c r="F291" s="686"/>
      <c r="G291" s="686"/>
      <c r="H291" s="686"/>
    </row>
    <row r="292" spans="3:8">
      <c r="C292" s="686"/>
      <c r="D292" s="686"/>
      <c r="E292" s="686"/>
      <c r="F292" s="686"/>
      <c r="G292" s="686"/>
      <c r="H292" s="686"/>
    </row>
    <row r="293" spans="3:8">
      <c r="C293" s="686"/>
      <c r="D293" s="686"/>
      <c r="E293" s="686"/>
      <c r="F293" s="686"/>
      <c r="G293" s="686"/>
      <c r="H293" s="686"/>
    </row>
    <row r="294" spans="3:8">
      <c r="C294" s="686"/>
      <c r="D294" s="686"/>
      <c r="E294" s="686"/>
      <c r="F294" s="686"/>
      <c r="G294" s="686"/>
      <c r="H294" s="686"/>
    </row>
    <row r="295" spans="3:8">
      <c r="C295" s="686"/>
      <c r="D295" s="686"/>
      <c r="E295" s="686"/>
      <c r="F295" s="686"/>
      <c r="G295" s="686"/>
      <c r="H295" s="686"/>
    </row>
    <row r="296" spans="3:8">
      <c r="C296" s="686"/>
      <c r="D296" s="686"/>
      <c r="E296" s="686"/>
      <c r="F296" s="686"/>
      <c r="G296" s="686"/>
      <c r="H296" s="686"/>
    </row>
    <row r="297" spans="3:8">
      <c r="C297" s="686"/>
      <c r="D297" s="686"/>
      <c r="E297" s="686"/>
      <c r="F297" s="686"/>
      <c r="G297" s="686"/>
      <c r="H297" s="686"/>
    </row>
    <row r="298" spans="3:8">
      <c r="C298" s="686"/>
      <c r="D298" s="686"/>
      <c r="E298" s="686"/>
      <c r="F298" s="686"/>
      <c r="G298" s="686"/>
      <c r="H298" s="686"/>
    </row>
    <row r="299" spans="3:8">
      <c r="C299" s="686"/>
      <c r="D299" s="686"/>
      <c r="E299" s="686"/>
      <c r="F299" s="686"/>
      <c r="G299" s="686"/>
      <c r="H299" s="686"/>
    </row>
    <row r="300" spans="3:8">
      <c r="C300" s="686"/>
      <c r="D300" s="686"/>
      <c r="E300" s="686"/>
      <c r="F300" s="686"/>
      <c r="G300" s="686"/>
      <c r="H300" s="686"/>
    </row>
    <row r="301" spans="3:8">
      <c r="C301" s="686"/>
      <c r="D301" s="686"/>
      <c r="E301" s="686"/>
      <c r="F301" s="686"/>
      <c r="G301" s="686"/>
      <c r="H301" s="686"/>
    </row>
    <row r="302" spans="3:8">
      <c r="C302" s="686"/>
      <c r="D302" s="686"/>
      <c r="E302" s="686"/>
      <c r="F302" s="686"/>
      <c r="G302" s="686"/>
      <c r="H302" s="686"/>
    </row>
    <row r="303" spans="3:8">
      <c r="C303" s="686"/>
      <c r="D303" s="686"/>
      <c r="E303" s="686"/>
      <c r="F303" s="686"/>
      <c r="G303" s="686"/>
      <c r="H303" s="686"/>
    </row>
    <row r="304" spans="3:8">
      <c r="C304" s="686"/>
      <c r="D304" s="686"/>
      <c r="E304" s="686"/>
      <c r="F304" s="686"/>
      <c r="G304" s="686"/>
      <c r="H304" s="686"/>
    </row>
    <row r="305" spans="3:8">
      <c r="C305" s="686"/>
      <c r="D305" s="686"/>
      <c r="E305" s="686"/>
      <c r="F305" s="686"/>
      <c r="G305" s="686"/>
      <c r="H305" s="686"/>
    </row>
    <row r="306" spans="3:8">
      <c r="C306" s="686"/>
      <c r="D306" s="686"/>
      <c r="E306" s="686"/>
      <c r="F306" s="686"/>
      <c r="G306" s="686"/>
      <c r="H306" s="686"/>
    </row>
    <row r="307" spans="3:8">
      <c r="C307" s="686"/>
      <c r="D307" s="686"/>
      <c r="E307" s="686"/>
      <c r="F307" s="686"/>
      <c r="G307" s="686"/>
      <c r="H307" s="686"/>
    </row>
    <row r="308" spans="3:8">
      <c r="C308" s="686"/>
      <c r="D308" s="686"/>
      <c r="E308" s="686"/>
      <c r="F308" s="686"/>
      <c r="G308" s="686"/>
      <c r="H308" s="686"/>
    </row>
    <row r="309" spans="3:8">
      <c r="C309" s="686"/>
      <c r="D309" s="686"/>
      <c r="E309" s="686"/>
      <c r="F309" s="686"/>
      <c r="G309" s="686"/>
      <c r="H309" s="686"/>
    </row>
    <row r="310" spans="3:8">
      <c r="C310" s="686"/>
      <c r="D310" s="686"/>
      <c r="E310" s="686"/>
      <c r="F310" s="686"/>
      <c r="G310" s="686"/>
      <c r="H310" s="686"/>
    </row>
    <row r="311" spans="3:8">
      <c r="C311" s="686"/>
      <c r="D311" s="686"/>
      <c r="E311" s="686"/>
      <c r="F311" s="686"/>
      <c r="G311" s="686"/>
      <c r="H311" s="686"/>
    </row>
    <row r="312" spans="3:8">
      <c r="C312" s="686"/>
      <c r="D312" s="686"/>
      <c r="E312" s="686"/>
      <c r="F312" s="686"/>
      <c r="G312" s="686"/>
      <c r="H312" s="686"/>
    </row>
    <row r="313" spans="3:8">
      <c r="C313" s="686"/>
      <c r="D313" s="686"/>
      <c r="E313" s="686"/>
      <c r="F313" s="686"/>
      <c r="G313" s="686"/>
      <c r="H313" s="686"/>
    </row>
    <row r="314" spans="3:8">
      <c r="C314" s="686"/>
      <c r="D314" s="686"/>
      <c r="E314" s="686"/>
      <c r="F314" s="686"/>
      <c r="G314" s="686"/>
      <c r="H314" s="686"/>
    </row>
    <row r="315" spans="3:8">
      <c r="C315" s="686"/>
      <c r="D315" s="686"/>
      <c r="E315" s="686"/>
      <c r="F315" s="686"/>
      <c r="G315" s="686"/>
      <c r="H315" s="686"/>
    </row>
    <row r="316" spans="3:8">
      <c r="C316" s="686"/>
      <c r="D316" s="686"/>
      <c r="E316" s="686"/>
      <c r="F316" s="686"/>
      <c r="G316" s="686"/>
      <c r="H316" s="686"/>
    </row>
    <row r="317" spans="3:8">
      <c r="C317" s="686"/>
      <c r="D317" s="686"/>
      <c r="E317" s="686"/>
      <c r="F317" s="686"/>
      <c r="G317" s="686"/>
      <c r="H317" s="686"/>
    </row>
    <row r="318" spans="3:8">
      <c r="C318" s="686"/>
      <c r="D318" s="686"/>
      <c r="E318" s="686"/>
      <c r="F318" s="686"/>
      <c r="G318" s="686"/>
      <c r="H318" s="686"/>
    </row>
    <row r="319" spans="3:8">
      <c r="C319" s="686"/>
      <c r="D319" s="686"/>
      <c r="E319" s="686"/>
      <c r="F319" s="686"/>
      <c r="G319" s="686"/>
      <c r="H319" s="686"/>
    </row>
    <row r="320" spans="3:8">
      <c r="C320" s="686"/>
      <c r="D320" s="686"/>
      <c r="E320" s="686"/>
      <c r="F320" s="686"/>
      <c r="G320" s="686"/>
      <c r="H320" s="686"/>
    </row>
    <row r="321" spans="3:8">
      <c r="C321" s="686"/>
      <c r="D321" s="686"/>
      <c r="E321" s="686"/>
      <c r="F321" s="686"/>
      <c r="G321" s="686"/>
      <c r="H321" s="686"/>
    </row>
    <row r="322" spans="3:8">
      <c r="C322" s="686"/>
      <c r="D322" s="686"/>
      <c r="E322" s="686"/>
      <c r="F322" s="686"/>
      <c r="G322" s="686"/>
      <c r="H322" s="686"/>
    </row>
    <row r="323" spans="3:8">
      <c r="C323" s="686"/>
      <c r="D323" s="686"/>
      <c r="E323" s="686"/>
      <c r="F323" s="686"/>
      <c r="G323" s="686"/>
      <c r="H323" s="686"/>
    </row>
    <row r="324" spans="3:8">
      <c r="C324" s="686"/>
      <c r="D324" s="686"/>
      <c r="E324" s="686"/>
      <c r="F324" s="686"/>
      <c r="G324" s="686"/>
      <c r="H324" s="686"/>
    </row>
    <row r="325" spans="3:8">
      <c r="C325" s="686"/>
      <c r="D325" s="686"/>
      <c r="E325" s="686"/>
      <c r="F325" s="686"/>
      <c r="G325" s="686"/>
      <c r="H325" s="686"/>
    </row>
    <row r="326" spans="3:8">
      <c r="C326" s="686"/>
      <c r="D326" s="686"/>
      <c r="E326" s="686"/>
      <c r="F326" s="686"/>
      <c r="G326" s="686"/>
      <c r="H326" s="686"/>
    </row>
    <row r="327" spans="3:8">
      <c r="C327" s="686"/>
      <c r="D327" s="686"/>
      <c r="E327" s="686"/>
      <c r="F327" s="686"/>
      <c r="G327" s="686"/>
      <c r="H327" s="686"/>
    </row>
    <row r="328" spans="3:8">
      <c r="C328" s="686"/>
      <c r="D328" s="686"/>
      <c r="E328" s="686"/>
      <c r="F328" s="686"/>
      <c r="G328" s="686"/>
      <c r="H328" s="686"/>
    </row>
    <row r="329" spans="3:8">
      <c r="C329" s="686"/>
      <c r="D329" s="686"/>
      <c r="E329" s="686"/>
      <c r="F329" s="686"/>
      <c r="G329" s="686"/>
      <c r="H329" s="686"/>
    </row>
    <row r="330" spans="3:8">
      <c r="C330" s="686"/>
      <c r="D330" s="686"/>
      <c r="E330" s="686"/>
      <c r="F330" s="686"/>
      <c r="G330" s="686"/>
      <c r="H330" s="686"/>
    </row>
    <row r="331" spans="3:8">
      <c r="C331" s="686"/>
      <c r="D331" s="686"/>
      <c r="E331" s="686"/>
      <c r="F331" s="686"/>
      <c r="G331" s="686"/>
      <c r="H331" s="686"/>
    </row>
    <row r="332" spans="3:8">
      <c r="C332" s="686"/>
      <c r="D332" s="686"/>
      <c r="E332" s="686"/>
      <c r="F332" s="686"/>
      <c r="G332" s="686"/>
      <c r="H332" s="686"/>
    </row>
    <row r="333" spans="3:8">
      <c r="C333" s="686"/>
      <c r="D333" s="686"/>
      <c r="E333" s="686"/>
      <c r="F333" s="686"/>
      <c r="G333" s="686"/>
      <c r="H333" s="686"/>
    </row>
    <row r="334" spans="3:8">
      <c r="C334" s="686"/>
      <c r="D334" s="686"/>
      <c r="E334" s="686"/>
      <c r="F334" s="686"/>
      <c r="G334" s="686"/>
      <c r="H334" s="686"/>
    </row>
    <row r="335" spans="3:8">
      <c r="C335" s="686"/>
      <c r="D335" s="686"/>
      <c r="E335" s="686"/>
      <c r="F335" s="686"/>
      <c r="G335" s="686"/>
      <c r="H335" s="686"/>
    </row>
    <row r="336" spans="3:8">
      <c r="C336" s="686"/>
      <c r="D336" s="686"/>
      <c r="E336" s="686"/>
      <c r="F336" s="686"/>
      <c r="G336" s="686"/>
      <c r="H336" s="686"/>
    </row>
    <row r="337" spans="3:8">
      <c r="C337" s="686"/>
      <c r="D337" s="686"/>
      <c r="E337" s="686"/>
      <c r="F337" s="686"/>
      <c r="G337" s="686"/>
      <c r="H337" s="686"/>
    </row>
    <row r="338" spans="3:8">
      <c r="C338" s="686"/>
      <c r="D338" s="686"/>
      <c r="E338" s="686"/>
      <c r="F338" s="686"/>
      <c r="G338" s="686"/>
      <c r="H338" s="686"/>
    </row>
    <row r="339" spans="3:8">
      <c r="C339" s="686"/>
      <c r="D339" s="686"/>
      <c r="E339" s="686"/>
      <c r="F339" s="686"/>
      <c r="G339" s="686"/>
      <c r="H339" s="686"/>
    </row>
    <row r="340" spans="3:8">
      <c r="C340" s="686"/>
      <c r="D340" s="686"/>
      <c r="E340" s="686"/>
      <c r="F340" s="686"/>
      <c r="G340" s="686"/>
      <c r="H340" s="686"/>
    </row>
    <row r="341" spans="3:8">
      <c r="C341" s="686"/>
      <c r="D341" s="686"/>
      <c r="E341" s="686"/>
      <c r="F341" s="686"/>
      <c r="G341" s="686"/>
      <c r="H341" s="686"/>
    </row>
    <row r="342" spans="3:8">
      <c r="C342" s="686"/>
      <c r="D342" s="686"/>
      <c r="E342" s="686"/>
      <c r="F342" s="686"/>
      <c r="G342" s="686"/>
      <c r="H342" s="686"/>
    </row>
    <row r="343" spans="3:8">
      <c r="C343" s="686"/>
      <c r="D343" s="686"/>
      <c r="E343" s="686"/>
      <c r="F343" s="686"/>
      <c r="G343" s="686"/>
      <c r="H343" s="686"/>
    </row>
    <row r="344" spans="3:8">
      <c r="C344" s="686"/>
      <c r="D344" s="686"/>
      <c r="E344" s="686"/>
      <c r="F344" s="686"/>
      <c r="G344" s="686"/>
      <c r="H344" s="686"/>
    </row>
    <row r="345" spans="3:8">
      <c r="C345" s="686"/>
      <c r="D345" s="686"/>
      <c r="E345" s="686"/>
      <c r="F345" s="686"/>
      <c r="G345" s="686"/>
      <c r="H345" s="686"/>
    </row>
    <row r="346" spans="3:8">
      <c r="C346" s="686"/>
      <c r="D346" s="686"/>
      <c r="E346" s="686"/>
      <c r="F346" s="686"/>
      <c r="G346" s="686"/>
      <c r="H346" s="686"/>
    </row>
    <row r="347" spans="3:8">
      <c r="C347" s="686"/>
      <c r="D347" s="686"/>
      <c r="E347" s="686"/>
      <c r="F347" s="686"/>
      <c r="G347" s="686"/>
      <c r="H347" s="686"/>
    </row>
    <row r="348" spans="3:8">
      <c r="C348" s="686"/>
      <c r="D348" s="686"/>
      <c r="E348" s="686"/>
      <c r="F348" s="686"/>
      <c r="G348" s="686"/>
      <c r="H348" s="686"/>
    </row>
    <row r="349" spans="3:8">
      <c r="C349" s="686"/>
      <c r="D349" s="686"/>
      <c r="E349" s="686"/>
      <c r="F349" s="686"/>
      <c r="G349" s="686"/>
      <c r="H349" s="686"/>
    </row>
    <row r="350" spans="3:8">
      <c r="C350" s="686"/>
      <c r="D350" s="686"/>
      <c r="E350" s="686"/>
      <c r="F350" s="686"/>
      <c r="G350" s="686"/>
      <c r="H350" s="686"/>
    </row>
    <row r="351" spans="3:8">
      <c r="C351" s="686"/>
      <c r="D351" s="686"/>
      <c r="E351" s="686"/>
      <c r="F351" s="686"/>
      <c r="G351" s="686"/>
      <c r="H351" s="686"/>
    </row>
    <row r="352" spans="3:8">
      <c r="C352" s="686"/>
      <c r="D352" s="686"/>
      <c r="E352" s="686"/>
      <c r="F352" s="686"/>
      <c r="G352" s="686"/>
      <c r="H352" s="686"/>
    </row>
    <row r="353" spans="3:8">
      <c r="C353" s="686"/>
      <c r="D353" s="686"/>
      <c r="E353" s="686"/>
      <c r="F353" s="686"/>
      <c r="G353" s="686"/>
      <c r="H353" s="686"/>
    </row>
    <row r="354" spans="3:8">
      <c r="C354" s="686"/>
      <c r="D354" s="686"/>
      <c r="E354" s="686"/>
      <c r="F354" s="686"/>
      <c r="G354" s="686"/>
      <c r="H354" s="686"/>
    </row>
    <row r="355" spans="3:8">
      <c r="C355" s="686"/>
      <c r="D355" s="686"/>
      <c r="E355" s="686"/>
      <c r="F355" s="686"/>
      <c r="G355" s="686"/>
      <c r="H355" s="686"/>
    </row>
    <row r="356" spans="3:8">
      <c r="C356" s="686"/>
      <c r="D356" s="686"/>
      <c r="E356" s="686"/>
      <c r="F356" s="686"/>
      <c r="G356" s="686"/>
      <c r="H356" s="686"/>
    </row>
    <row r="357" spans="3:8">
      <c r="C357" s="686"/>
      <c r="D357" s="686"/>
      <c r="E357" s="686"/>
      <c r="F357" s="686"/>
      <c r="G357" s="686"/>
      <c r="H357" s="686"/>
    </row>
    <row r="358" spans="3:8">
      <c r="C358" s="686"/>
      <c r="D358" s="686"/>
      <c r="E358" s="686"/>
      <c r="F358" s="686"/>
      <c r="G358" s="686"/>
      <c r="H358" s="686"/>
    </row>
    <row r="359" spans="3:8">
      <c r="C359" s="686"/>
      <c r="D359" s="686"/>
      <c r="E359" s="686"/>
      <c r="F359" s="686"/>
      <c r="G359" s="686"/>
      <c r="H359" s="686"/>
    </row>
    <row r="360" spans="3:8">
      <c r="C360" s="686"/>
      <c r="D360" s="686"/>
      <c r="E360" s="686"/>
      <c r="F360" s="686"/>
      <c r="G360" s="686"/>
      <c r="H360" s="686"/>
    </row>
    <row r="361" spans="3:8">
      <c r="C361" s="686"/>
      <c r="D361" s="686"/>
      <c r="E361" s="686"/>
      <c r="F361" s="686"/>
      <c r="G361" s="686"/>
      <c r="H361" s="686"/>
    </row>
    <row r="362" spans="3:8">
      <c r="C362" s="686"/>
      <c r="D362" s="686"/>
      <c r="E362" s="686"/>
      <c r="F362" s="686"/>
      <c r="G362" s="686"/>
      <c r="H362" s="686"/>
    </row>
    <row r="363" spans="3:8">
      <c r="C363" s="686"/>
      <c r="D363" s="686"/>
      <c r="E363" s="686"/>
      <c r="F363" s="686"/>
      <c r="G363" s="686"/>
      <c r="H363" s="686"/>
    </row>
    <row r="364" spans="3:8">
      <c r="C364" s="686"/>
      <c r="D364" s="686"/>
      <c r="E364" s="686"/>
      <c r="F364" s="686"/>
      <c r="G364" s="686"/>
      <c r="H364" s="686"/>
    </row>
    <row r="365" spans="3:8">
      <c r="C365" s="686"/>
      <c r="D365" s="686"/>
      <c r="E365" s="686"/>
      <c r="F365" s="686"/>
      <c r="G365" s="686"/>
      <c r="H365" s="686"/>
    </row>
    <row r="366" spans="3:8">
      <c r="C366" s="686"/>
      <c r="D366" s="686"/>
      <c r="E366" s="686"/>
      <c r="F366" s="686"/>
      <c r="G366" s="686"/>
      <c r="H366" s="686"/>
    </row>
    <row r="367" spans="3:8">
      <c r="C367" s="686"/>
      <c r="D367" s="686"/>
      <c r="E367" s="686"/>
      <c r="F367" s="686"/>
      <c r="G367" s="686"/>
      <c r="H367" s="686"/>
    </row>
    <row r="368" spans="3:8">
      <c r="C368" s="686"/>
      <c r="D368" s="686"/>
      <c r="E368" s="686"/>
      <c r="F368" s="686"/>
      <c r="G368" s="686"/>
      <c r="H368" s="686"/>
    </row>
    <row r="369" spans="3:8">
      <c r="C369" s="686"/>
      <c r="D369" s="686"/>
      <c r="E369" s="686"/>
      <c r="F369" s="686"/>
      <c r="G369" s="686"/>
      <c r="H369" s="686"/>
    </row>
    <row r="370" spans="3:8">
      <c r="C370" s="686"/>
      <c r="D370" s="686"/>
      <c r="E370" s="686"/>
      <c r="F370" s="686"/>
      <c r="G370" s="686"/>
      <c r="H370" s="686"/>
    </row>
    <row r="371" spans="3:8">
      <c r="C371" s="686"/>
      <c r="D371" s="686"/>
      <c r="E371" s="686"/>
      <c r="F371" s="686"/>
      <c r="G371" s="686"/>
      <c r="H371" s="686"/>
    </row>
    <row r="372" spans="3:8">
      <c r="C372" s="686"/>
      <c r="D372" s="686"/>
      <c r="E372" s="686"/>
      <c r="F372" s="686"/>
      <c r="G372" s="686"/>
      <c r="H372" s="686"/>
    </row>
    <row r="373" spans="3:8">
      <c r="C373" s="686"/>
      <c r="D373" s="686"/>
      <c r="E373" s="686"/>
      <c r="F373" s="686"/>
      <c r="G373" s="686"/>
      <c r="H373" s="686"/>
    </row>
    <row r="374" spans="3:8">
      <c r="C374" s="686"/>
      <c r="D374" s="686"/>
      <c r="E374" s="686"/>
      <c r="F374" s="686"/>
      <c r="G374" s="686"/>
      <c r="H374" s="686"/>
    </row>
    <row r="375" spans="3:8">
      <c r="C375" s="686"/>
      <c r="D375" s="686"/>
      <c r="E375" s="686"/>
      <c r="F375" s="686"/>
      <c r="G375" s="686"/>
      <c r="H375" s="686"/>
    </row>
    <row r="376" spans="3:8">
      <c r="C376" s="686"/>
      <c r="D376" s="686"/>
      <c r="E376" s="686"/>
      <c r="F376" s="686"/>
      <c r="G376" s="686"/>
      <c r="H376" s="686"/>
    </row>
    <row r="377" spans="3:8">
      <c r="C377" s="686"/>
      <c r="D377" s="686"/>
      <c r="E377" s="686"/>
      <c r="F377" s="686"/>
      <c r="G377" s="686"/>
      <c r="H377" s="686"/>
    </row>
    <row r="378" spans="3:8">
      <c r="C378" s="686"/>
      <c r="D378" s="686"/>
      <c r="E378" s="686"/>
      <c r="F378" s="686"/>
      <c r="G378" s="686"/>
      <c r="H378" s="686"/>
    </row>
    <row r="379" spans="3:8">
      <c r="C379" s="686"/>
      <c r="D379" s="686"/>
      <c r="E379" s="686"/>
      <c r="F379" s="686"/>
      <c r="G379" s="686"/>
      <c r="H379" s="686"/>
    </row>
    <row r="380" spans="3:8">
      <c r="C380" s="686"/>
      <c r="D380" s="686"/>
      <c r="E380" s="686"/>
      <c r="F380" s="686"/>
      <c r="G380" s="686"/>
      <c r="H380" s="686"/>
    </row>
    <row r="381" spans="3:8">
      <c r="C381" s="686"/>
      <c r="D381" s="686"/>
      <c r="E381" s="686"/>
      <c r="F381" s="686"/>
      <c r="G381" s="686"/>
      <c r="H381" s="686"/>
    </row>
    <row r="382" spans="3:8">
      <c r="C382" s="686"/>
      <c r="D382" s="686"/>
      <c r="E382" s="686"/>
      <c r="F382" s="686"/>
      <c r="G382" s="686"/>
      <c r="H382" s="686"/>
    </row>
    <row r="383" spans="3:8">
      <c r="C383" s="686"/>
      <c r="D383" s="686"/>
      <c r="E383" s="686"/>
      <c r="F383" s="686"/>
      <c r="G383" s="686"/>
      <c r="H383" s="686"/>
    </row>
    <row r="384" spans="3:8">
      <c r="C384" s="686"/>
      <c r="D384" s="686"/>
      <c r="E384" s="686"/>
      <c r="F384" s="686"/>
      <c r="G384" s="686"/>
      <c r="H384" s="686"/>
    </row>
    <row r="385" spans="3:8">
      <c r="C385" s="686"/>
      <c r="D385" s="686"/>
      <c r="E385" s="686"/>
      <c r="F385" s="686"/>
      <c r="G385" s="686"/>
      <c r="H385" s="686"/>
    </row>
    <row r="386" spans="3:8">
      <c r="C386" s="686"/>
      <c r="D386" s="686"/>
      <c r="E386" s="686"/>
      <c r="F386" s="686"/>
      <c r="G386" s="686"/>
      <c r="H386" s="686"/>
    </row>
    <row r="387" spans="3:8">
      <c r="C387" s="686"/>
      <c r="D387" s="686"/>
      <c r="E387" s="686"/>
      <c r="F387" s="686"/>
      <c r="G387" s="686"/>
      <c r="H387" s="686"/>
    </row>
    <row r="388" spans="3:8">
      <c r="C388" s="686"/>
      <c r="D388" s="686"/>
      <c r="E388" s="686"/>
      <c r="F388" s="686"/>
      <c r="G388" s="686"/>
      <c r="H388" s="686"/>
    </row>
    <row r="389" spans="3:8">
      <c r="C389" s="686"/>
      <c r="D389" s="686"/>
      <c r="E389" s="686"/>
      <c r="F389" s="686"/>
      <c r="G389" s="686"/>
      <c r="H389" s="686"/>
    </row>
    <row r="390" spans="3:8">
      <c r="C390" s="686"/>
      <c r="D390" s="686"/>
      <c r="E390" s="686"/>
      <c r="F390" s="686"/>
      <c r="G390" s="686"/>
      <c r="H390" s="686"/>
    </row>
    <row r="391" spans="3:8">
      <c r="C391" s="686"/>
      <c r="D391" s="686"/>
      <c r="E391" s="686"/>
      <c r="F391" s="686"/>
      <c r="G391" s="686"/>
      <c r="H391" s="686"/>
    </row>
    <row r="392" spans="3:8">
      <c r="C392" s="686"/>
      <c r="D392" s="686"/>
      <c r="E392" s="686"/>
      <c r="F392" s="686"/>
      <c r="G392" s="686"/>
      <c r="H392" s="686"/>
    </row>
    <row r="393" spans="3:8">
      <c r="C393" s="686"/>
      <c r="D393" s="686"/>
      <c r="E393" s="686"/>
      <c r="F393" s="686"/>
      <c r="G393" s="686"/>
      <c r="H393" s="686"/>
    </row>
    <row r="394" spans="3:8">
      <c r="C394" s="686"/>
      <c r="D394" s="686"/>
      <c r="E394" s="686"/>
      <c r="F394" s="686"/>
      <c r="G394" s="686"/>
      <c r="H394" s="686"/>
    </row>
    <row r="395" spans="3:8">
      <c r="C395" s="686"/>
      <c r="D395" s="686"/>
      <c r="E395" s="686"/>
      <c r="F395" s="686"/>
      <c r="G395" s="686"/>
      <c r="H395" s="686"/>
    </row>
    <row r="396" spans="3:8">
      <c r="C396" s="686"/>
      <c r="D396" s="686"/>
      <c r="E396" s="686"/>
      <c r="F396" s="686"/>
      <c r="G396" s="686"/>
      <c r="H396" s="686"/>
    </row>
    <row r="397" spans="3:8">
      <c r="C397" s="686"/>
      <c r="D397" s="686"/>
      <c r="E397" s="686"/>
      <c r="F397" s="686"/>
      <c r="G397" s="686"/>
      <c r="H397" s="686"/>
    </row>
    <row r="398" spans="3:8">
      <c r="C398" s="686"/>
      <c r="D398" s="686"/>
      <c r="E398" s="686"/>
      <c r="F398" s="686"/>
      <c r="G398" s="686"/>
      <c r="H398" s="686"/>
    </row>
    <row r="399" spans="3:8">
      <c r="C399" s="686"/>
      <c r="D399" s="686"/>
      <c r="E399" s="686"/>
      <c r="F399" s="686"/>
      <c r="G399" s="686"/>
      <c r="H399" s="686"/>
    </row>
    <row r="400" spans="3:8">
      <c r="C400" s="686"/>
      <c r="D400" s="686"/>
      <c r="E400" s="686"/>
      <c r="F400" s="686"/>
      <c r="G400" s="686"/>
      <c r="H400" s="686"/>
    </row>
    <row r="401" spans="3:8">
      <c r="C401" s="686"/>
      <c r="D401" s="686"/>
      <c r="E401" s="686"/>
      <c r="F401" s="686"/>
      <c r="G401" s="686"/>
      <c r="H401" s="686"/>
    </row>
    <row r="402" spans="3:8">
      <c r="C402" s="686"/>
      <c r="D402" s="686"/>
      <c r="E402" s="686"/>
      <c r="F402" s="686"/>
      <c r="G402" s="686"/>
      <c r="H402" s="686"/>
    </row>
    <row r="403" spans="3:8">
      <c r="C403" s="686"/>
      <c r="D403" s="686"/>
      <c r="E403" s="686"/>
      <c r="F403" s="686"/>
      <c r="G403" s="686"/>
      <c r="H403" s="686"/>
    </row>
    <row r="404" spans="3:8">
      <c r="C404" s="686"/>
      <c r="D404" s="686"/>
      <c r="E404" s="686"/>
      <c r="F404" s="686"/>
      <c r="G404" s="686"/>
      <c r="H404" s="686"/>
    </row>
    <row r="405" spans="3:8">
      <c r="C405" s="686"/>
      <c r="D405" s="686"/>
      <c r="E405" s="686"/>
      <c r="F405" s="686"/>
      <c r="G405" s="686"/>
      <c r="H405" s="686"/>
    </row>
    <row r="406" spans="3:8">
      <c r="C406" s="686"/>
      <c r="D406" s="686"/>
      <c r="E406" s="686"/>
      <c r="F406" s="686"/>
      <c r="G406" s="686"/>
      <c r="H406" s="686"/>
    </row>
  </sheetData>
  <sortState ref="A11:G446">
    <sortCondition ref="A11:A446"/>
  </sortState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scale="93" fitToWidth="3" fitToHeight="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82"/>
  <sheetViews>
    <sheetView topLeftCell="A379" zoomScale="120" zoomScaleNormal="120" workbookViewId="0">
      <selection activeCell="B382" sqref="B382"/>
    </sheetView>
  </sheetViews>
  <sheetFormatPr defaultRowHeight="12.9"/>
  <cols>
    <col min="2" max="2" width="35" customWidth="1"/>
  </cols>
  <sheetData>
    <row r="1" spans="1:8" ht="13.6">
      <c r="A1" s="386"/>
      <c r="B1" s="387" t="s">
        <v>167</v>
      </c>
      <c r="C1" s="380" t="str">
        <f>Kadar.ode.!C1</f>
        <v>ОПШТА БОЛНИЦА СЕНТА</v>
      </c>
      <c r="D1" s="382"/>
      <c r="E1" s="382"/>
      <c r="F1" s="382"/>
      <c r="G1" s="384"/>
      <c r="H1" s="101"/>
    </row>
    <row r="2" spans="1:8" ht="13.6">
      <c r="A2" s="386"/>
      <c r="B2" s="387" t="s">
        <v>168</v>
      </c>
      <c r="C2" s="380" t="str">
        <f>Kadar.ode.!C2</f>
        <v>08923507</v>
      </c>
      <c r="D2" s="382"/>
      <c r="E2" s="382"/>
      <c r="F2" s="382"/>
      <c r="G2" s="384"/>
      <c r="H2" s="101"/>
    </row>
    <row r="3" spans="1:8" ht="13.6">
      <c r="A3" s="386"/>
      <c r="B3" s="387"/>
      <c r="C3" s="380"/>
      <c r="D3" s="382"/>
      <c r="E3" s="382"/>
      <c r="F3" s="382"/>
      <c r="G3" s="384"/>
      <c r="H3" s="101"/>
    </row>
    <row r="4" spans="1:8" ht="14.3">
      <c r="A4" s="386"/>
      <c r="B4" s="387" t="s">
        <v>1805</v>
      </c>
      <c r="C4" s="381" t="s">
        <v>1764</v>
      </c>
      <c r="D4" s="383"/>
      <c r="E4" s="383"/>
      <c r="F4" s="383"/>
      <c r="G4" s="385"/>
      <c r="H4" s="101"/>
    </row>
    <row r="5" spans="1:8" ht="14.3">
      <c r="A5" s="386"/>
      <c r="B5" s="387" t="s">
        <v>209</v>
      </c>
      <c r="C5" s="381" t="s">
        <v>1919</v>
      </c>
      <c r="D5" s="383"/>
      <c r="E5" s="383"/>
      <c r="F5" s="383"/>
      <c r="G5" s="385"/>
      <c r="H5" s="101"/>
    </row>
    <row r="6" spans="1:8" ht="15.65">
      <c r="A6" s="174"/>
      <c r="B6" s="174"/>
      <c r="C6" s="174"/>
      <c r="D6" s="174"/>
      <c r="E6" s="174"/>
      <c r="F6" s="174"/>
      <c r="G6" s="376"/>
      <c r="H6" s="376"/>
    </row>
    <row r="7" spans="1:8">
      <c r="A7" s="810" t="s">
        <v>118</v>
      </c>
      <c r="B7" s="810" t="s">
        <v>211</v>
      </c>
      <c r="C7" s="804" t="s">
        <v>1763</v>
      </c>
      <c r="D7" s="804"/>
      <c r="E7" s="804" t="s">
        <v>1762</v>
      </c>
      <c r="F7" s="804"/>
      <c r="G7" s="804" t="s">
        <v>86</v>
      </c>
      <c r="H7" s="804"/>
    </row>
    <row r="8" spans="1:8" ht="22.45" thickBot="1">
      <c r="A8" s="811"/>
      <c r="B8" s="811"/>
      <c r="C8" s="377" t="s">
        <v>1817</v>
      </c>
      <c r="D8" s="377" t="s">
        <v>1852</v>
      </c>
      <c r="E8" s="377" t="s">
        <v>1817</v>
      </c>
      <c r="F8" s="377" t="s">
        <v>1852</v>
      </c>
      <c r="G8" s="377" t="s">
        <v>1817</v>
      </c>
      <c r="H8" s="377" t="s">
        <v>1852</v>
      </c>
    </row>
    <row r="9" spans="1:8" ht="14.3" thickTop="1">
      <c r="A9" s="268"/>
      <c r="B9" s="365" t="s">
        <v>210</v>
      </c>
      <c r="C9" s="365"/>
      <c r="D9" s="365"/>
      <c r="E9" s="365"/>
      <c r="F9" s="365"/>
      <c r="G9" s="365"/>
      <c r="H9" s="364"/>
    </row>
    <row r="10" spans="1:8">
      <c r="A10" s="132" t="s">
        <v>4516</v>
      </c>
      <c r="B10" s="702" t="s">
        <v>4517</v>
      </c>
      <c r="C10" s="702"/>
      <c r="D10" s="702"/>
      <c r="E10" s="702"/>
      <c r="F10" s="132">
        <v>1</v>
      </c>
      <c r="G10" s="702"/>
      <c r="H10" s="132">
        <v>1</v>
      </c>
    </row>
    <row r="11" spans="1:8">
      <c r="A11" s="132" t="s">
        <v>4518</v>
      </c>
      <c r="B11" s="702" t="s">
        <v>4519</v>
      </c>
      <c r="C11" s="702"/>
      <c r="D11" s="702"/>
      <c r="E11" s="702"/>
      <c r="F11" s="132">
        <v>1</v>
      </c>
      <c r="G11" s="132"/>
      <c r="H11" s="132">
        <v>1</v>
      </c>
    </row>
    <row r="12" spans="1:8">
      <c r="A12" s="132" t="s">
        <v>4520</v>
      </c>
      <c r="B12" s="702" t="s">
        <v>4521</v>
      </c>
      <c r="C12" s="702"/>
      <c r="D12" s="702"/>
      <c r="E12" s="702"/>
      <c r="F12" s="132">
        <v>1</v>
      </c>
      <c r="G12" s="132"/>
      <c r="H12" s="132">
        <v>1</v>
      </c>
    </row>
    <row r="13" spans="1:8">
      <c r="A13" s="132" t="s">
        <v>4524</v>
      </c>
      <c r="B13" s="702" t="s">
        <v>4525</v>
      </c>
      <c r="C13" s="703"/>
      <c r="D13" s="703"/>
      <c r="E13" s="703"/>
      <c r="F13" s="704">
        <v>1</v>
      </c>
      <c r="G13" s="132"/>
      <c r="H13" s="704">
        <v>1</v>
      </c>
    </row>
    <row r="14" spans="1:8">
      <c r="A14" s="132" t="s">
        <v>4526</v>
      </c>
      <c r="B14" s="702" t="s">
        <v>4527</v>
      </c>
      <c r="C14" s="703"/>
      <c r="D14" s="703"/>
      <c r="E14" s="703"/>
      <c r="F14" s="704">
        <v>1</v>
      </c>
      <c r="G14" s="132"/>
      <c r="H14" s="704">
        <v>1</v>
      </c>
    </row>
    <row r="15" spans="1:8">
      <c r="A15" s="512" t="s">
        <v>3204</v>
      </c>
      <c r="B15" s="513" t="s">
        <v>3205</v>
      </c>
      <c r="C15" s="705"/>
      <c r="D15" s="705"/>
      <c r="E15" s="706">
        <v>16</v>
      </c>
      <c r="F15" s="706">
        <v>16</v>
      </c>
      <c r="G15" s="707">
        <f t="shared" ref="G15:H34" si="0">C15+E15</f>
        <v>16</v>
      </c>
      <c r="H15" s="706">
        <f t="shared" si="0"/>
        <v>16</v>
      </c>
    </row>
    <row r="16" spans="1:8">
      <c r="A16" s="512" t="s">
        <v>4652</v>
      </c>
      <c r="B16" s="513" t="s">
        <v>4653</v>
      </c>
      <c r="C16" s="705"/>
      <c r="D16" s="705"/>
      <c r="E16" s="706"/>
      <c r="F16" s="706"/>
      <c r="G16" s="707">
        <f t="shared" si="0"/>
        <v>0</v>
      </c>
      <c r="H16" s="706">
        <f t="shared" si="0"/>
        <v>0</v>
      </c>
    </row>
    <row r="17" spans="1:8">
      <c r="A17" s="512" t="s">
        <v>3206</v>
      </c>
      <c r="B17" s="513" t="s">
        <v>3207</v>
      </c>
      <c r="C17" s="705"/>
      <c r="D17" s="705"/>
      <c r="E17" s="706">
        <v>1</v>
      </c>
      <c r="F17" s="706">
        <v>1</v>
      </c>
      <c r="G17" s="707">
        <f t="shared" si="0"/>
        <v>1</v>
      </c>
      <c r="H17" s="706">
        <f t="shared" si="0"/>
        <v>1</v>
      </c>
    </row>
    <row r="18" spans="1:8">
      <c r="A18" s="516" t="s">
        <v>3208</v>
      </c>
      <c r="B18" s="517" t="s">
        <v>3209</v>
      </c>
      <c r="C18" s="705"/>
      <c r="D18" s="705"/>
      <c r="E18" s="706">
        <v>2</v>
      </c>
      <c r="F18" s="706">
        <v>2</v>
      </c>
      <c r="G18" s="707">
        <f t="shared" si="0"/>
        <v>2</v>
      </c>
      <c r="H18" s="706">
        <f t="shared" si="0"/>
        <v>2</v>
      </c>
    </row>
    <row r="19" spans="1:8">
      <c r="A19" s="512" t="s">
        <v>4654</v>
      </c>
      <c r="B19" s="513" t="s">
        <v>4655</v>
      </c>
      <c r="C19" s="705"/>
      <c r="D19" s="705"/>
      <c r="E19" s="706"/>
      <c r="F19" s="706"/>
      <c r="G19" s="707">
        <f t="shared" si="0"/>
        <v>0</v>
      </c>
      <c r="H19" s="706">
        <f t="shared" si="0"/>
        <v>0</v>
      </c>
    </row>
    <row r="20" spans="1:8">
      <c r="A20" s="512" t="s">
        <v>3210</v>
      </c>
      <c r="B20" s="513" t="s">
        <v>3211</v>
      </c>
      <c r="C20" s="705"/>
      <c r="D20" s="705"/>
      <c r="E20" s="706">
        <v>7</v>
      </c>
      <c r="F20" s="706">
        <v>7</v>
      </c>
      <c r="G20" s="707">
        <f t="shared" si="0"/>
        <v>7</v>
      </c>
      <c r="H20" s="706">
        <f t="shared" si="0"/>
        <v>7</v>
      </c>
    </row>
    <row r="21" spans="1:8">
      <c r="A21" s="512" t="s">
        <v>4528</v>
      </c>
      <c r="B21" s="513" t="s">
        <v>4529</v>
      </c>
      <c r="C21" s="705"/>
      <c r="D21" s="705"/>
      <c r="E21" s="706"/>
      <c r="F21" s="706">
        <v>1</v>
      </c>
      <c r="G21" s="707"/>
      <c r="H21" s="706">
        <f t="shared" si="0"/>
        <v>1</v>
      </c>
    </row>
    <row r="22" spans="1:8">
      <c r="A22" s="535" t="s">
        <v>3212</v>
      </c>
      <c r="B22" s="536" t="s">
        <v>3213</v>
      </c>
      <c r="C22" s="705"/>
      <c r="D22" s="705"/>
      <c r="E22" s="706">
        <v>4</v>
      </c>
      <c r="F22" s="706">
        <v>4</v>
      </c>
      <c r="G22" s="707">
        <f t="shared" si="0"/>
        <v>4</v>
      </c>
      <c r="H22" s="706">
        <f t="shared" si="0"/>
        <v>4</v>
      </c>
    </row>
    <row r="23" spans="1:8">
      <c r="A23" s="535" t="s">
        <v>4530</v>
      </c>
      <c r="B23" s="536" t="s">
        <v>4531</v>
      </c>
      <c r="C23" s="705"/>
      <c r="D23" s="705"/>
      <c r="E23" s="706"/>
      <c r="F23" s="706">
        <v>1</v>
      </c>
      <c r="G23" s="707"/>
      <c r="H23" s="706">
        <f t="shared" si="0"/>
        <v>1</v>
      </c>
    </row>
    <row r="24" spans="1:8">
      <c r="A24" s="535" t="s">
        <v>4656</v>
      </c>
      <c r="B24" s="536" t="s">
        <v>4657</v>
      </c>
      <c r="C24" s="705"/>
      <c r="D24" s="705"/>
      <c r="E24" s="706">
        <v>1</v>
      </c>
      <c r="F24" s="706"/>
      <c r="G24" s="707">
        <f t="shared" si="0"/>
        <v>1</v>
      </c>
      <c r="H24" s="706">
        <f t="shared" si="0"/>
        <v>0</v>
      </c>
    </row>
    <row r="25" spans="1:8">
      <c r="A25" s="535" t="s">
        <v>4532</v>
      </c>
      <c r="B25" s="536" t="s">
        <v>4533</v>
      </c>
      <c r="C25" s="705"/>
      <c r="D25" s="705"/>
      <c r="E25" s="706"/>
      <c r="F25" s="706">
        <v>1</v>
      </c>
      <c r="G25" s="707"/>
      <c r="H25" s="706">
        <f t="shared" si="0"/>
        <v>1</v>
      </c>
    </row>
    <row r="26" spans="1:8">
      <c r="A26" s="516" t="s">
        <v>3214</v>
      </c>
      <c r="B26" s="517" t="s">
        <v>3215</v>
      </c>
      <c r="C26" s="705"/>
      <c r="D26" s="705"/>
      <c r="E26" s="706">
        <v>1</v>
      </c>
      <c r="F26" s="706">
        <v>1</v>
      </c>
      <c r="G26" s="707">
        <f t="shared" si="0"/>
        <v>1</v>
      </c>
      <c r="H26" s="706">
        <f t="shared" si="0"/>
        <v>1</v>
      </c>
    </row>
    <row r="27" spans="1:8">
      <c r="A27" s="516" t="s">
        <v>3216</v>
      </c>
      <c r="B27" s="517" t="s">
        <v>3217</v>
      </c>
      <c r="C27" s="705"/>
      <c r="D27" s="705"/>
      <c r="E27" s="706">
        <v>1</v>
      </c>
      <c r="F27" s="706">
        <v>1</v>
      </c>
      <c r="G27" s="707">
        <f t="shared" si="0"/>
        <v>1</v>
      </c>
      <c r="H27" s="706">
        <f t="shared" si="0"/>
        <v>1</v>
      </c>
    </row>
    <row r="28" spans="1:8">
      <c r="A28" s="516" t="s">
        <v>3218</v>
      </c>
      <c r="B28" s="517" t="s">
        <v>3219</v>
      </c>
      <c r="C28" s="705"/>
      <c r="D28" s="705"/>
      <c r="E28" s="706">
        <v>1</v>
      </c>
      <c r="F28" s="706">
        <v>1</v>
      </c>
      <c r="G28" s="707">
        <f t="shared" si="0"/>
        <v>1</v>
      </c>
      <c r="H28" s="706">
        <f t="shared" si="0"/>
        <v>1</v>
      </c>
    </row>
    <row r="29" spans="1:8">
      <c r="A29" s="512" t="s">
        <v>3220</v>
      </c>
      <c r="B29" s="513" t="s">
        <v>3221</v>
      </c>
      <c r="C29" s="705"/>
      <c r="D29" s="705"/>
      <c r="E29" s="706">
        <v>1</v>
      </c>
      <c r="F29" s="706">
        <v>1</v>
      </c>
      <c r="G29" s="707">
        <f t="shared" si="0"/>
        <v>1</v>
      </c>
      <c r="H29" s="706">
        <f t="shared" si="0"/>
        <v>1</v>
      </c>
    </row>
    <row r="30" spans="1:8">
      <c r="A30" s="512" t="s">
        <v>4658</v>
      </c>
      <c r="B30" s="513" t="s">
        <v>4659</v>
      </c>
      <c r="C30" s="705"/>
      <c r="D30" s="705"/>
      <c r="E30" s="706"/>
      <c r="F30" s="706"/>
      <c r="G30" s="707">
        <f t="shared" si="0"/>
        <v>0</v>
      </c>
      <c r="H30" s="706">
        <f t="shared" si="0"/>
        <v>0</v>
      </c>
    </row>
    <row r="31" spans="1:8">
      <c r="A31" s="512" t="s">
        <v>3222</v>
      </c>
      <c r="B31" s="513" t="s">
        <v>3223</v>
      </c>
      <c r="C31" s="705"/>
      <c r="D31" s="705"/>
      <c r="E31" s="706">
        <v>3</v>
      </c>
      <c r="F31" s="706">
        <v>3</v>
      </c>
      <c r="G31" s="707">
        <f t="shared" si="0"/>
        <v>3</v>
      </c>
      <c r="H31" s="706">
        <f t="shared" si="0"/>
        <v>3</v>
      </c>
    </row>
    <row r="32" spans="1:8">
      <c r="A32" s="535" t="s">
        <v>3224</v>
      </c>
      <c r="B32" s="536" t="s">
        <v>3225</v>
      </c>
      <c r="C32" s="705"/>
      <c r="D32" s="705"/>
      <c r="E32" s="706">
        <v>1</v>
      </c>
      <c r="F32" s="706">
        <v>1</v>
      </c>
      <c r="G32" s="707">
        <f t="shared" si="0"/>
        <v>1</v>
      </c>
      <c r="H32" s="706">
        <f t="shared" si="0"/>
        <v>1</v>
      </c>
    </row>
    <row r="33" spans="1:8">
      <c r="A33" s="528" t="s">
        <v>4660</v>
      </c>
      <c r="B33" s="529" t="s">
        <v>4661</v>
      </c>
      <c r="C33" s="705"/>
      <c r="D33" s="705"/>
      <c r="E33" s="706">
        <v>11</v>
      </c>
      <c r="F33" s="706"/>
      <c r="G33" s="707">
        <f t="shared" si="0"/>
        <v>11</v>
      </c>
      <c r="H33" s="706">
        <f t="shared" si="0"/>
        <v>0</v>
      </c>
    </row>
    <row r="34" spans="1:8">
      <c r="A34" s="518" t="s">
        <v>3226</v>
      </c>
      <c r="B34" s="519" t="s">
        <v>3227</v>
      </c>
      <c r="C34" s="705"/>
      <c r="D34" s="705"/>
      <c r="E34" s="706">
        <v>26</v>
      </c>
      <c r="F34" s="706">
        <v>26</v>
      </c>
      <c r="G34" s="707">
        <f t="shared" si="0"/>
        <v>26</v>
      </c>
      <c r="H34" s="706">
        <f t="shared" si="0"/>
        <v>26</v>
      </c>
    </row>
    <row r="35" spans="1:8">
      <c r="A35" s="512" t="s">
        <v>3228</v>
      </c>
      <c r="B35" s="513" t="s">
        <v>4662</v>
      </c>
      <c r="C35" s="705"/>
      <c r="D35" s="705"/>
      <c r="E35" s="706">
        <v>4</v>
      </c>
      <c r="F35" s="706">
        <v>4</v>
      </c>
      <c r="G35" s="707">
        <f t="shared" ref="G35:H103" si="1">C35+E35</f>
        <v>4</v>
      </c>
      <c r="H35" s="706">
        <f t="shared" si="1"/>
        <v>4</v>
      </c>
    </row>
    <row r="36" spans="1:8">
      <c r="A36" s="528" t="s">
        <v>3230</v>
      </c>
      <c r="B36" s="529" t="s">
        <v>3231</v>
      </c>
      <c r="C36" s="705"/>
      <c r="D36" s="705"/>
      <c r="E36" s="706">
        <v>76</v>
      </c>
      <c r="F36" s="706">
        <v>76</v>
      </c>
      <c r="G36" s="707">
        <f t="shared" si="1"/>
        <v>76</v>
      </c>
      <c r="H36" s="706">
        <f t="shared" si="1"/>
        <v>76</v>
      </c>
    </row>
    <row r="37" spans="1:8">
      <c r="A37" s="518" t="s">
        <v>3232</v>
      </c>
      <c r="B37" s="519" t="s">
        <v>3233</v>
      </c>
      <c r="C37" s="705"/>
      <c r="D37" s="705"/>
      <c r="E37" s="706">
        <v>25</v>
      </c>
      <c r="F37" s="706">
        <v>25</v>
      </c>
      <c r="G37" s="707">
        <f t="shared" si="1"/>
        <v>25</v>
      </c>
      <c r="H37" s="706">
        <f t="shared" si="1"/>
        <v>25</v>
      </c>
    </row>
    <row r="38" spans="1:8">
      <c r="A38" s="518" t="s">
        <v>3234</v>
      </c>
      <c r="B38" s="519" t="s">
        <v>3235</v>
      </c>
      <c r="C38" s="705"/>
      <c r="D38" s="705"/>
      <c r="E38" s="706">
        <v>5</v>
      </c>
      <c r="F38" s="706">
        <v>5</v>
      </c>
      <c r="G38" s="707">
        <f t="shared" si="1"/>
        <v>5</v>
      </c>
      <c r="H38" s="706">
        <f t="shared" si="1"/>
        <v>5</v>
      </c>
    </row>
    <row r="39" spans="1:8">
      <c r="A39" s="518" t="s">
        <v>3236</v>
      </c>
      <c r="B39" s="519" t="s">
        <v>3237</v>
      </c>
      <c r="C39" s="705"/>
      <c r="D39" s="705"/>
      <c r="E39" s="706">
        <v>2</v>
      </c>
      <c r="F39" s="706">
        <v>2</v>
      </c>
      <c r="G39" s="707">
        <f t="shared" si="1"/>
        <v>2</v>
      </c>
      <c r="H39" s="706">
        <f t="shared" si="1"/>
        <v>2</v>
      </c>
    </row>
    <row r="40" spans="1:8">
      <c r="A40" s="518" t="s">
        <v>3238</v>
      </c>
      <c r="B40" s="519" t="s">
        <v>3239</v>
      </c>
      <c r="C40" s="705"/>
      <c r="D40" s="705"/>
      <c r="E40" s="706">
        <v>22</v>
      </c>
      <c r="F40" s="706">
        <v>22</v>
      </c>
      <c r="G40" s="707">
        <f t="shared" si="1"/>
        <v>22</v>
      </c>
      <c r="H40" s="706">
        <f t="shared" si="1"/>
        <v>22</v>
      </c>
    </row>
    <row r="41" spans="1:8">
      <c r="A41" s="512" t="s">
        <v>4663</v>
      </c>
      <c r="B41" s="513" t="s">
        <v>4664</v>
      </c>
      <c r="C41" s="705"/>
      <c r="D41" s="705"/>
      <c r="E41" s="706"/>
      <c r="F41" s="706"/>
      <c r="G41" s="707">
        <f t="shared" si="1"/>
        <v>0</v>
      </c>
      <c r="H41" s="706">
        <f t="shared" si="1"/>
        <v>0</v>
      </c>
    </row>
    <row r="42" spans="1:8">
      <c r="A42" s="512" t="s">
        <v>4534</v>
      </c>
      <c r="B42" s="513" t="s">
        <v>4535</v>
      </c>
      <c r="C42" s="705"/>
      <c r="D42" s="705"/>
      <c r="E42" s="706"/>
      <c r="F42" s="706">
        <v>1</v>
      </c>
      <c r="G42" s="707"/>
      <c r="H42" s="706">
        <f t="shared" si="1"/>
        <v>1</v>
      </c>
    </row>
    <row r="43" spans="1:8">
      <c r="A43" s="512" t="s">
        <v>3240</v>
      </c>
      <c r="B43" s="513" t="s">
        <v>3241</v>
      </c>
      <c r="C43" s="705"/>
      <c r="D43" s="705"/>
      <c r="E43" s="706">
        <v>2</v>
      </c>
      <c r="F43" s="706">
        <v>2</v>
      </c>
      <c r="G43" s="707">
        <f t="shared" si="1"/>
        <v>2</v>
      </c>
      <c r="H43" s="706">
        <f t="shared" si="1"/>
        <v>2</v>
      </c>
    </row>
    <row r="44" spans="1:8">
      <c r="A44" s="512" t="s">
        <v>3242</v>
      </c>
      <c r="B44" s="513" t="s">
        <v>3243</v>
      </c>
      <c r="C44" s="705"/>
      <c r="D44" s="705"/>
      <c r="E44" s="706">
        <v>6</v>
      </c>
      <c r="F44" s="706">
        <v>6</v>
      </c>
      <c r="G44" s="707">
        <f t="shared" si="1"/>
        <v>6</v>
      </c>
      <c r="H44" s="706">
        <f t="shared" si="1"/>
        <v>6</v>
      </c>
    </row>
    <row r="45" spans="1:8">
      <c r="A45" s="512" t="s">
        <v>3244</v>
      </c>
      <c r="B45" s="513" t="s">
        <v>3245</v>
      </c>
      <c r="C45" s="705"/>
      <c r="D45" s="705"/>
      <c r="E45" s="706">
        <v>2</v>
      </c>
      <c r="F45" s="706">
        <v>2</v>
      </c>
      <c r="G45" s="707">
        <f t="shared" si="1"/>
        <v>2</v>
      </c>
      <c r="H45" s="706">
        <f t="shared" si="1"/>
        <v>2</v>
      </c>
    </row>
    <row r="46" spans="1:8">
      <c r="A46" s="512" t="s">
        <v>3246</v>
      </c>
      <c r="B46" s="513" t="s">
        <v>3247</v>
      </c>
      <c r="C46" s="705"/>
      <c r="D46" s="705"/>
      <c r="E46" s="706">
        <v>2</v>
      </c>
      <c r="F46" s="706">
        <v>2</v>
      </c>
      <c r="G46" s="707">
        <f t="shared" si="1"/>
        <v>2</v>
      </c>
      <c r="H46" s="706">
        <f t="shared" si="1"/>
        <v>2</v>
      </c>
    </row>
    <row r="47" spans="1:8">
      <c r="A47" s="516" t="s">
        <v>3248</v>
      </c>
      <c r="B47" s="517" t="s">
        <v>3249</v>
      </c>
      <c r="C47" s="705"/>
      <c r="D47" s="705"/>
      <c r="E47" s="706">
        <v>1</v>
      </c>
      <c r="F47" s="706">
        <v>1</v>
      </c>
      <c r="G47" s="707">
        <f t="shared" si="1"/>
        <v>1</v>
      </c>
      <c r="H47" s="706">
        <f t="shared" si="1"/>
        <v>1</v>
      </c>
    </row>
    <row r="48" spans="1:8">
      <c r="A48" s="516" t="s">
        <v>3250</v>
      </c>
      <c r="B48" s="517" t="s">
        <v>3251</v>
      </c>
      <c r="C48" s="705"/>
      <c r="D48" s="705"/>
      <c r="E48" s="706">
        <v>1</v>
      </c>
      <c r="F48" s="706">
        <v>1</v>
      </c>
      <c r="G48" s="707">
        <f t="shared" si="1"/>
        <v>1</v>
      </c>
      <c r="H48" s="706">
        <f t="shared" si="1"/>
        <v>1</v>
      </c>
    </row>
    <row r="49" spans="1:8">
      <c r="A49" s="528" t="s">
        <v>3252</v>
      </c>
      <c r="B49" s="529" t="s">
        <v>4665</v>
      </c>
      <c r="C49" s="705"/>
      <c r="D49" s="705"/>
      <c r="E49" s="706">
        <v>25</v>
      </c>
      <c r="F49" s="706">
        <v>25</v>
      </c>
      <c r="G49" s="707">
        <f t="shared" si="1"/>
        <v>25</v>
      </c>
      <c r="H49" s="706">
        <f t="shared" si="1"/>
        <v>25</v>
      </c>
    </row>
    <row r="50" spans="1:8">
      <c r="A50" s="516" t="s">
        <v>3254</v>
      </c>
      <c r="B50" s="517" t="s">
        <v>3255</v>
      </c>
      <c r="C50" s="708"/>
      <c r="D50" s="708"/>
      <c r="E50" s="706">
        <v>1</v>
      </c>
      <c r="F50" s="706">
        <v>1</v>
      </c>
      <c r="G50" s="707">
        <f t="shared" si="1"/>
        <v>1</v>
      </c>
      <c r="H50" s="706">
        <f t="shared" si="1"/>
        <v>1</v>
      </c>
    </row>
    <row r="51" spans="1:8">
      <c r="A51" s="516" t="s">
        <v>4536</v>
      </c>
      <c r="B51" s="517" t="s">
        <v>4537</v>
      </c>
      <c r="C51" s="708"/>
      <c r="D51" s="708"/>
      <c r="E51" s="706"/>
      <c r="F51" s="706">
        <v>1</v>
      </c>
      <c r="G51" s="707"/>
      <c r="H51" s="706">
        <f t="shared" si="1"/>
        <v>1</v>
      </c>
    </row>
    <row r="52" spans="1:8">
      <c r="A52" s="528" t="s">
        <v>3230</v>
      </c>
      <c r="B52" s="529" t="s">
        <v>3231</v>
      </c>
      <c r="C52" s="705"/>
      <c r="D52" s="705"/>
      <c r="E52" s="706"/>
      <c r="F52" s="706"/>
      <c r="G52" s="707">
        <f t="shared" si="1"/>
        <v>0</v>
      </c>
      <c r="H52" s="706">
        <f t="shared" si="1"/>
        <v>0</v>
      </c>
    </row>
    <row r="53" spans="1:8">
      <c r="A53" s="516" t="s">
        <v>3256</v>
      </c>
      <c r="B53" s="517" t="s">
        <v>3257</v>
      </c>
      <c r="C53" s="708"/>
      <c r="D53" s="708"/>
      <c r="E53" s="709">
        <v>1</v>
      </c>
      <c r="F53" s="709">
        <v>1</v>
      </c>
      <c r="G53" s="707">
        <f t="shared" si="1"/>
        <v>1</v>
      </c>
      <c r="H53" s="706">
        <f t="shared" si="1"/>
        <v>1</v>
      </c>
    </row>
    <row r="54" spans="1:8">
      <c r="A54" s="516" t="s">
        <v>3258</v>
      </c>
      <c r="B54" s="517" t="s">
        <v>3259</v>
      </c>
      <c r="C54" s="708"/>
      <c r="D54" s="708"/>
      <c r="E54" s="709">
        <v>8</v>
      </c>
      <c r="F54" s="709">
        <v>8</v>
      </c>
      <c r="G54" s="707">
        <f t="shared" si="1"/>
        <v>8</v>
      </c>
      <c r="H54" s="706">
        <f t="shared" si="1"/>
        <v>8</v>
      </c>
    </row>
    <row r="55" spans="1:8">
      <c r="A55" s="516" t="s">
        <v>3260</v>
      </c>
      <c r="B55" s="517" t="s">
        <v>3261</v>
      </c>
      <c r="C55" s="708"/>
      <c r="D55" s="708"/>
      <c r="E55" s="709">
        <v>1</v>
      </c>
      <c r="F55" s="709">
        <v>1</v>
      </c>
      <c r="G55" s="707">
        <f t="shared" si="1"/>
        <v>1</v>
      </c>
      <c r="H55" s="706">
        <f t="shared" si="1"/>
        <v>1</v>
      </c>
    </row>
    <row r="56" spans="1:8">
      <c r="A56" s="516" t="s">
        <v>3262</v>
      </c>
      <c r="B56" s="517" t="s">
        <v>3263</v>
      </c>
      <c r="C56" s="708"/>
      <c r="D56" s="708"/>
      <c r="E56" s="709">
        <v>2</v>
      </c>
      <c r="F56" s="709">
        <v>2</v>
      </c>
      <c r="G56" s="707">
        <f t="shared" si="1"/>
        <v>2</v>
      </c>
      <c r="H56" s="706">
        <f t="shared" si="1"/>
        <v>2</v>
      </c>
    </row>
    <row r="57" spans="1:8">
      <c r="A57" s="516" t="s">
        <v>3264</v>
      </c>
      <c r="B57" s="517" t="s">
        <v>3265</v>
      </c>
      <c r="C57" s="708"/>
      <c r="D57" s="708"/>
      <c r="E57" s="709">
        <v>2</v>
      </c>
      <c r="F57" s="709">
        <v>2</v>
      </c>
      <c r="G57" s="707">
        <f t="shared" si="1"/>
        <v>2</v>
      </c>
      <c r="H57" s="706">
        <f t="shared" si="1"/>
        <v>2</v>
      </c>
    </row>
    <row r="58" spans="1:8">
      <c r="A58" s="516" t="s">
        <v>3266</v>
      </c>
      <c r="B58" s="517" t="s">
        <v>3267</v>
      </c>
      <c r="C58" s="708"/>
      <c r="D58" s="708"/>
      <c r="E58" s="709">
        <v>1</v>
      </c>
      <c r="F58" s="709">
        <v>1</v>
      </c>
      <c r="G58" s="707">
        <f t="shared" si="1"/>
        <v>1</v>
      </c>
      <c r="H58" s="706">
        <f t="shared" si="1"/>
        <v>1</v>
      </c>
    </row>
    <row r="59" spans="1:8">
      <c r="A59" s="518" t="s">
        <v>3268</v>
      </c>
      <c r="B59" s="519" t="s">
        <v>3269</v>
      </c>
      <c r="C59" s="705"/>
      <c r="D59" s="705"/>
      <c r="E59" s="706">
        <v>3</v>
      </c>
      <c r="F59" s="706">
        <v>3</v>
      </c>
      <c r="G59" s="707">
        <f t="shared" si="1"/>
        <v>3</v>
      </c>
      <c r="H59" s="706">
        <f t="shared" si="1"/>
        <v>3</v>
      </c>
    </row>
    <row r="60" spans="1:8">
      <c r="A60" s="518" t="s">
        <v>3270</v>
      </c>
      <c r="B60" s="519" t="s">
        <v>3271</v>
      </c>
      <c r="C60" s="705"/>
      <c r="D60" s="705"/>
      <c r="E60" s="706">
        <v>188</v>
      </c>
      <c r="F60" s="706">
        <v>165</v>
      </c>
      <c r="G60" s="707">
        <f t="shared" si="1"/>
        <v>188</v>
      </c>
      <c r="H60" s="706">
        <v>165</v>
      </c>
    </row>
    <row r="61" spans="1:8">
      <c r="A61" s="518" t="s">
        <v>4666</v>
      </c>
      <c r="B61" s="519" t="s">
        <v>4667</v>
      </c>
      <c r="C61" s="705">
        <v>0</v>
      </c>
      <c r="D61" s="705"/>
      <c r="E61" s="706"/>
      <c r="F61" s="706"/>
      <c r="G61" s="707">
        <f t="shared" si="1"/>
        <v>0</v>
      </c>
      <c r="H61" s="706">
        <f t="shared" si="1"/>
        <v>0</v>
      </c>
    </row>
    <row r="62" spans="1:8">
      <c r="A62" s="518" t="s">
        <v>4668</v>
      </c>
      <c r="B62" s="519" t="s">
        <v>4669</v>
      </c>
      <c r="C62" s="705"/>
      <c r="D62" s="705"/>
      <c r="E62" s="706"/>
      <c r="F62" s="706"/>
      <c r="G62" s="707">
        <f t="shared" si="1"/>
        <v>0</v>
      </c>
      <c r="H62" s="706">
        <f t="shared" si="1"/>
        <v>0</v>
      </c>
    </row>
    <row r="63" spans="1:8">
      <c r="A63" s="516" t="s">
        <v>3272</v>
      </c>
      <c r="B63" s="517" t="s">
        <v>3273</v>
      </c>
      <c r="C63" s="705"/>
      <c r="D63" s="705"/>
      <c r="E63" s="706">
        <v>3</v>
      </c>
      <c r="F63" s="706">
        <v>3</v>
      </c>
      <c r="G63" s="707">
        <f t="shared" si="1"/>
        <v>3</v>
      </c>
      <c r="H63" s="706">
        <f t="shared" si="1"/>
        <v>3</v>
      </c>
    </row>
    <row r="64" spans="1:8">
      <c r="A64" s="518" t="s">
        <v>4670</v>
      </c>
      <c r="B64" s="519" t="s">
        <v>4671</v>
      </c>
      <c r="C64" s="705"/>
      <c r="D64" s="705"/>
      <c r="E64" s="706"/>
      <c r="F64" s="706"/>
      <c r="G64" s="707">
        <f t="shared" si="1"/>
        <v>0</v>
      </c>
      <c r="H64" s="706">
        <f t="shared" si="1"/>
        <v>0</v>
      </c>
    </row>
    <row r="65" spans="1:8">
      <c r="A65" s="516" t="s">
        <v>3274</v>
      </c>
      <c r="B65" s="517" t="s">
        <v>3275</v>
      </c>
      <c r="C65" s="705"/>
      <c r="D65" s="705"/>
      <c r="E65" s="706">
        <v>1</v>
      </c>
      <c r="F65" s="706">
        <v>1</v>
      </c>
      <c r="G65" s="707">
        <f t="shared" si="1"/>
        <v>1</v>
      </c>
      <c r="H65" s="706">
        <f t="shared" si="1"/>
        <v>1</v>
      </c>
    </row>
    <row r="66" spans="1:8">
      <c r="A66" s="518" t="s">
        <v>3276</v>
      </c>
      <c r="B66" s="519" t="s">
        <v>3277</v>
      </c>
      <c r="C66" s="705"/>
      <c r="D66" s="705"/>
      <c r="E66" s="706">
        <v>5</v>
      </c>
      <c r="F66" s="706">
        <v>5</v>
      </c>
      <c r="G66" s="707">
        <f t="shared" si="1"/>
        <v>5</v>
      </c>
      <c r="H66" s="706">
        <f t="shared" si="1"/>
        <v>5</v>
      </c>
    </row>
    <row r="67" spans="1:8">
      <c r="A67" s="516" t="s">
        <v>3278</v>
      </c>
      <c r="B67" s="517" t="s">
        <v>3279</v>
      </c>
      <c r="C67" s="705"/>
      <c r="D67" s="705"/>
      <c r="E67" s="706">
        <v>1</v>
      </c>
      <c r="F67" s="706">
        <v>1</v>
      </c>
      <c r="G67" s="707">
        <f t="shared" si="1"/>
        <v>1</v>
      </c>
      <c r="H67" s="706">
        <f t="shared" si="1"/>
        <v>1</v>
      </c>
    </row>
    <row r="68" spans="1:8">
      <c r="A68" s="518" t="s">
        <v>3280</v>
      </c>
      <c r="B68" s="519" t="s">
        <v>3281</v>
      </c>
      <c r="C68" s="705"/>
      <c r="D68" s="705"/>
      <c r="E68" s="706">
        <v>1</v>
      </c>
      <c r="F68" s="706">
        <v>1</v>
      </c>
      <c r="G68" s="707">
        <f t="shared" si="1"/>
        <v>1</v>
      </c>
      <c r="H68" s="706">
        <f t="shared" si="1"/>
        <v>1</v>
      </c>
    </row>
    <row r="69" spans="1:8">
      <c r="A69" s="516" t="s">
        <v>3282</v>
      </c>
      <c r="B69" s="517" t="s">
        <v>3283</v>
      </c>
      <c r="C69" s="705"/>
      <c r="D69" s="705"/>
      <c r="E69" s="706">
        <v>1</v>
      </c>
      <c r="F69" s="706">
        <v>1</v>
      </c>
      <c r="G69" s="707">
        <f t="shared" si="1"/>
        <v>1</v>
      </c>
      <c r="H69" s="706">
        <f t="shared" si="1"/>
        <v>1</v>
      </c>
    </row>
    <row r="70" spans="1:8">
      <c r="A70" s="518" t="s">
        <v>4672</v>
      </c>
      <c r="B70" s="519" t="s">
        <v>4673</v>
      </c>
      <c r="C70" s="705"/>
      <c r="D70" s="705"/>
      <c r="E70" s="706"/>
      <c r="F70" s="706"/>
      <c r="G70" s="707">
        <f t="shared" si="1"/>
        <v>0</v>
      </c>
      <c r="H70" s="706">
        <f t="shared" si="1"/>
        <v>0</v>
      </c>
    </row>
    <row r="71" spans="1:8">
      <c r="A71" s="512" t="s">
        <v>4674</v>
      </c>
      <c r="B71" s="513" t="s">
        <v>4675</v>
      </c>
      <c r="C71" s="705"/>
      <c r="D71" s="705"/>
      <c r="E71" s="706"/>
      <c r="F71" s="706"/>
      <c r="G71" s="707">
        <f t="shared" si="1"/>
        <v>0</v>
      </c>
      <c r="H71" s="706">
        <f t="shared" si="1"/>
        <v>0</v>
      </c>
    </row>
    <row r="72" spans="1:8">
      <c r="A72" s="516" t="s">
        <v>3284</v>
      </c>
      <c r="B72" s="517" t="s">
        <v>3285</v>
      </c>
      <c r="C72" s="705"/>
      <c r="D72" s="705"/>
      <c r="E72" s="706">
        <v>1</v>
      </c>
      <c r="F72" s="706">
        <v>1</v>
      </c>
      <c r="G72" s="707">
        <f t="shared" si="1"/>
        <v>1</v>
      </c>
      <c r="H72" s="706">
        <f t="shared" si="1"/>
        <v>1</v>
      </c>
    </row>
    <row r="73" spans="1:8">
      <c r="A73" s="512" t="s">
        <v>4676</v>
      </c>
      <c r="B73" s="513" t="s">
        <v>4677</v>
      </c>
      <c r="C73" s="705"/>
      <c r="D73" s="705"/>
      <c r="E73" s="706"/>
      <c r="F73" s="706"/>
      <c r="G73" s="707">
        <f t="shared" si="1"/>
        <v>0</v>
      </c>
      <c r="H73" s="706">
        <f t="shared" si="1"/>
        <v>0</v>
      </c>
    </row>
    <row r="74" spans="1:8">
      <c r="A74" s="518" t="s">
        <v>4678</v>
      </c>
      <c r="B74" s="519" t="s">
        <v>4679</v>
      </c>
      <c r="C74" s="705"/>
      <c r="D74" s="705"/>
      <c r="E74" s="706"/>
      <c r="F74" s="706"/>
      <c r="G74" s="707">
        <f t="shared" si="1"/>
        <v>0</v>
      </c>
      <c r="H74" s="706">
        <f t="shared" si="1"/>
        <v>0</v>
      </c>
    </row>
    <row r="75" spans="1:8">
      <c r="A75" s="518" t="s">
        <v>4680</v>
      </c>
      <c r="B75" s="519" t="s">
        <v>4681</v>
      </c>
      <c r="C75" s="705">
        <v>0</v>
      </c>
      <c r="D75" s="705"/>
      <c r="E75" s="706"/>
      <c r="F75" s="706"/>
      <c r="G75" s="707">
        <f t="shared" si="1"/>
        <v>0</v>
      </c>
      <c r="H75" s="706">
        <f t="shared" si="1"/>
        <v>0</v>
      </c>
    </row>
    <row r="76" spans="1:8">
      <c r="A76" s="512" t="s">
        <v>4682</v>
      </c>
      <c r="B76" s="513" t="s">
        <v>4683</v>
      </c>
      <c r="C76" s="705">
        <v>0</v>
      </c>
      <c r="D76" s="705"/>
      <c r="E76" s="706"/>
      <c r="F76" s="706"/>
      <c r="G76" s="707">
        <f t="shared" si="1"/>
        <v>0</v>
      </c>
      <c r="H76" s="706">
        <f t="shared" si="1"/>
        <v>0</v>
      </c>
    </row>
    <row r="77" spans="1:8">
      <c r="A77" s="516" t="s">
        <v>3286</v>
      </c>
      <c r="B77" s="517" t="s">
        <v>3287</v>
      </c>
      <c r="C77" s="705"/>
      <c r="D77" s="705"/>
      <c r="E77" s="706">
        <v>1</v>
      </c>
      <c r="F77" s="706">
        <v>1</v>
      </c>
      <c r="G77" s="707">
        <f t="shared" si="1"/>
        <v>1</v>
      </c>
      <c r="H77" s="706">
        <f t="shared" si="1"/>
        <v>1</v>
      </c>
    </row>
    <row r="78" spans="1:8">
      <c r="A78" s="512" t="s">
        <v>4684</v>
      </c>
      <c r="B78" s="513" t="s">
        <v>4685</v>
      </c>
      <c r="C78" s="705"/>
      <c r="D78" s="705"/>
      <c r="E78" s="706"/>
      <c r="F78" s="706"/>
      <c r="G78" s="707">
        <f t="shared" si="1"/>
        <v>0</v>
      </c>
      <c r="H78" s="706">
        <f t="shared" si="1"/>
        <v>0</v>
      </c>
    </row>
    <row r="79" spans="1:8">
      <c r="A79" s="516" t="s">
        <v>3288</v>
      </c>
      <c r="B79" s="517" t="s">
        <v>3289</v>
      </c>
      <c r="C79" s="705"/>
      <c r="D79" s="705"/>
      <c r="E79" s="706">
        <v>1</v>
      </c>
      <c r="F79" s="706">
        <v>1</v>
      </c>
      <c r="G79" s="707">
        <f t="shared" si="1"/>
        <v>1</v>
      </c>
      <c r="H79" s="706">
        <f t="shared" si="1"/>
        <v>1</v>
      </c>
    </row>
    <row r="80" spans="1:8">
      <c r="A80" s="516" t="s">
        <v>3324</v>
      </c>
      <c r="B80" s="517" t="s">
        <v>3325</v>
      </c>
      <c r="C80" s="705"/>
      <c r="D80" s="705"/>
      <c r="E80" s="706">
        <v>2</v>
      </c>
      <c r="F80" s="706">
        <v>2</v>
      </c>
      <c r="G80" s="707">
        <f t="shared" si="1"/>
        <v>2</v>
      </c>
      <c r="H80" s="706">
        <f t="shared" si="1"/>
        <v>2</v>
      </c>
    </row>
    <row r="81" spans="1:8">
      <c r="A81" s="518" t="s">
        <v>3290</v>
      </c>
      <c r="B81" s="519" t="s">
        <v>3291</v>
      </c>
      <c r="C81" s="705"/>
      <c r="D81" s="705"/>
      <c r="E81" s="706">
        <v>6</v>
      </c>
      <c r="F81" s="706">
        <v>6</v>
      </c>
      <c r="G81" s="707">
        <f t="shared" si="1"/>
        <v>6</v>
      </c>
      <c r="H81" s="706">
        <f t="shared" si="1"/>
        <v>6</v>
      </c>
    </row>
    <row r="82" spans="1:8">
      <c r="A82" s="518" t="s">
        <v>3292</v>
      </c>
      <c r="B82" s="519" t="s">
        <v>4686</v>
      </c>
      <c r="C82" s="705"/>
      <c r="D82" s="705"/>
      <c r="E82" s="706">
        <v>14</v>
      </c>
      <c r="F82" s="706">
        <v>14</v>
      </c>
      <c r="G82" s="707">
        <f t="shared" si="1"/>
        <v>14</v>
      </c>
      <c r="H82" s="706">
        <f t="shared" si="1"/>
        <v>14</v>
      </c>
    </row>
    <row r="83" spans="1:8">
      <c r="A83" s="518" t="s">
        <v>3294</v>
      </c>
      <c r="B83" s="519" t="s">
        <v>3295</v>
      </c>
      <c r="C83" s="705"/>
      <c r="D83" s="705"/>
      <c r="E83" s="706">
        <v>52</v>
      </c>
      <c r="F83" s="706">
        <v>60</v>
      </c>
      <c r="G83" s="707">
        <f t="shared" si="1"/>
        <v>52</v>
      </c>
      <c r="H83" s="706">
        <f t="shared" si="1"/>
        <v>60</v>
      </c>
    </row>
    <row r="84" spans="1:8">
      <c r="A84" s="516" t="s">
        <v>3296</v>
      </c>
      <c r="B84" s="517" t="s">
        <v>3297</v>
      </c>
      <c r="C84" s="705"/>
      <c r="D84" s="705"/>
      <c r="E84" s="706">
        <v>4</v>
      </c>
      <c r="F84" s="706">
        <v>4</v>
      </c>
      <c r="G84" s="707">
        <f t="shared" si="1"/>
        <v>4</v>
      </c>
      <c r="H84" s="706">
        <f t="shared" si="1"/>
        <v>4</v>
      </c>
    </row>
    <row r="85" spans="1:8">
      <c r="A85" s="528" t="s">
        <v>3298</v>
      </c>
      <c r="B85" s="529" t="s">
        <v>3299</v>
      </c>
      <c r="C85" s="705">
        <v>0</v>
      </c>
      <c r="D85" s="705"/>
      <c r="E85" s="706">
        <v>63</v>
      </c>
      <c r="F85" s="706">
        <v>70</v>
      </c>
      <c r="G85" s="707">
        <f t="shared" si="1"/>
        <v>63</v>
      </c>
      <c r="H85" s="706">
        <f t="shared" si="1"/>
        <v>70</v>
      </c>
    </row>
    <row r="86" spans="1:8">
      <c r="A86" s="528" t="s">
        <v>3300</v>
      </c>
      <c r="B86" s="529" t="s">
        <v>3301</v>
      </c>
      <c r="C86" s="705">
        <v>0</v>
      </c>
      <c r="D86" s="705"/>
      <c r="E86" s="706">
        <v>9</v>
      </c>
      <c r="F86" s="706">
        <v>9</v>
      </c>
      <c r="G86" s="707">
        <f t="shared" si="1"/>
        <v>9</v>
      </c>
      <c r="H86" s="706">
        <f t="shared" si="1"/>
        <v>9</v>
      </c>
    </row>
    <row r="87" spans="1:8">
      <c r="A87" s="518" t="s">
        <v>3302</v>
      </c>
      <c r="B87" s="519" t="s">
        <v>3303</v>
      </c>
      <c r="C87" s="705"/>
      <c r="D87" s="705"/>
      <c r="E87" s="706">
        <v>3</v>
      </c>
      <c r="F87" s="706">
        <v>3</v>
      </c>
      <c r="G87" s="707">
        <f t="shared" si="1"/>
        <v>3</v>
      </c>
      <c r="H87" s="706">
        <f t="shared" si="1"/>
        <v>3</v>
      </c>
    </row>
    <row r="88" spans="1:8">
      <c r="A88" s="518" t="s">
        <v>4687</v>
      </c>
      <c r="B88" s="519" t="s">
        <v>4688</v>
      </c>
      <c r="C88" s="705"/>
      <c r="D88" s="705"/>
      <c r="E88" s="706"/>
      <c r="F88" s="706"/>
      <c r="G88" s="707">
        <f t="shared" si="1"/>
        <v>0</v>
      </c>
      <c r="H88" s="706">
        <f t="shared" si="1"/>
        <v>0</v>
      </c>
    </row>
    <row r="89" spans="1:8">
      <c r="A89" s="518" t="s">
        <v>3304</v>
      </c>
      <c r="B89" s="519" t="s">
        <v>3305</v>
      </c>
      <c r="C89" s="705"/>
      <c r="D89" s="705"/>
      <c r="E89" s="706">
        <v>84</v>
      </c>
      <c r="F89" s="706">
        <v>84</v>
      </c>
      <c r="G89" s="707">
        <f t="shared" si="1"/>
        <v>84</v>
      </c>
      <c r="H89" s="706">
        <f t="shared" si="1"/>
        <v>84</v>
      </c>
    </row>
    <row r="90" spans="1:8">
      <c r="A90" s="518" t="s">
        <v>3306</v>
      </c>
      <c r="B90" s="519" t="s">
        <v>3307</v>
      </c>
      <c r="C90" s="705"/>
      <c r="D90" s="705"/>
      <c r="E90" s="706">
        <v>8</v>
      </c>
      <c r="F90" s="706">
        <v>8</v>
      </c>
      <c r="G90" s="707">
        <f t="shared" si="1"/>
        <v>8</v>
      </c>
      <c r="H90" s="706">
        <f t="shared" si="1"/>
        <v>8</v>
      </c>
    </row>
    <row r="91" spans="1:8">
      <c r="A91" s="518" t="s">
        <v>3308</v>
      </c>
      <c r="B91" s="519" t="s">
        <v>3309</v>
      </c>
      <c r="C91" s="705"/>
      <c r="D91" s="705"/>
      <c r="E91" s="706">
        <v>2</v>
      </c>
      <c r="F91" s="706">
        <v>2</v>
      </c>
      <c r="G91" s="707">
        <f t="shared" si="1"/>
        <v>2</v>
      </c>
      <c r="H91" s="706">
        <f t="shared" si="1"/>
        <v>2</v>
      </c>
    </row>
    <row r="92" spans="1:8">
      <c r="A92" s="528" t="s">
        <v>3310</v>
      </c>
      <c r="B92" s="529" t="s">
        <v>3311</v>
      </c>
      <c r="C92" s="705"/>
      <c r="D92" s="705"/>
      <c r="E92" s="706">
        <v>44</v>
      </c>
      <c r="F92" s="706">
        <v>44</v>
      </c>
      <c r="G92" s="707">
        <f t="shared" si="1"/>
        <v>44</v>
      </c>
      <c r="H92" s="706">
        <f t="shared" si="1"/>
        <v>44</v>
      </c>
    </row>
    <row r="93" spans="1:8">
      <c r="A93" s="528" t="s">
        <v>3312</v>
      </c>
      <c r="B93" s="529" t="s">
        <v>4689</v>
      </c>
      <c r="C93" s="705"/>
      <c r="D93" s="705"/>
      <c r="E93" s="706">
        <v>6</v>
      </c>
      <c r="F93" s="706">
        <v>6</v>
      </c>
      <c r="G93" s="707">
        <f t="shared" si="1"/>
        <v>6</v>
      </c>
      <c r="H93" s="706">
        <f t="shared" si="1"/>
        <v>6</v>
      </c>
    </row>
    <row r="94" spans="1:8">
      <c r="A94" s="528" t="s">
        <v>3314</v>
      </c>
      <c r="B94" s="529" t="s">
        <v>3315</v>
      </c>
      <c r="C94" s="705"/>
      <c r="D94" s="705"/>
      <c r="E94" s="706">
        <v>5</v>
      </c>
      <c r="F94" s="706">
        <v>5</v>
      </c>
      <c r="G94" s="707">
        <f t="shared" si="1"/>
        <v>5</v>
      </c>
      <c r="H94" s="706">
        <f t="shared" si="1"/>
        <v>5</v>
      </c>
    </row>
    <row r="95" spans="1:8">
      <c r="A95" s="528" t="s">
        <v>3230</v>
      </c>
      <c r="B95" s="529" t="s">
        <v>3231</v>
      </c>
      <c r="C95" s="705"/>
      <c r="D95" s="705"/>
      <c r="E95" s="706"/>
      <c r="F95" s="706"/>
      <c r="G95" s="707">
        <f t="shared" si="1"/>
        <v>0</v>
      </c>
      <c r="H95" s="706">
        <f t="shared" si="1"/>
        <v>0</v>
      </c>
    </row>
    <row r="96" spans="1:8">
      <c r="A96" s="518" t="s">
        <v>3316</v>
      </c>
      <c r="B96" s="519" t="s">
        <v>3317</v>
      </c>
      <c r="C96" s="705"/>
      <c r="D96" s="705"/>
      <c r="E96" s="706">
        <v>3</v>
      </c>
      <c r="F96" s="706">
        <v>3</v>
      </c>
      <c r="G96" s="707">
        <f t="shared" si="1"/>
        <v>3</v>
      </c>
      <c r="H96" s="706">
        <f t="shared" si="1"/>
        <v>3</v>
      </c>
    </row>
    <row r="97" spans="1:8">
      <c r="A97" s="518" t="s">
        <v>3318</v>
      </c>
      <c r="B97" s="519" t="s">
        <v>4690</v>
      </c>
      <c r="C97" s="705"/>
      <c r="D97" s="705"/>
      <c r="E97" s="706"/>
      <c r="F97" s="706">
        <v>1</v>
      </c>
      <c r="G97" s="707"/>
      <c r="H97" s="706">
        <f t="shared" si="1"/>
        <v>1</v>
      </c>
    </row>
    <row r="98" spans="1:8">
      <c r="A98" s="516" t="s">
        <v>3324</v>
      </c>
      <c r="B98" s="517" t="s">
        <v>3325</v>
      </c>
      <c r="C98" s="705"/>
      <c r="D98" s="705"/>
      <c r="E98" s="706">
        <v>14</v>
      </c>
      <c r="F98" s="706">
        <v>14</v>
      </c>
      <c r="G98" s="707">
        <f t="shared" si="1"/>
        <v>14</v>
      </c>
      <c r="H98" s="706">
        <f t="shared" si="1"/>
        <v>14</v>
      </c>
    </row>
    <row r="99" spans="1:8">
      <c r="A99" s="516" t="s">
        <v>3326</v>
      </c>
      <c r="B99" s="517" t="s">
        <v>3327</v>
      </c>
      <c r="C99" s="705"/>
      <c r="D99" s="705"/>
      <c r="E99" s="706">
        <v>2</v>
      </c>
      <c r="F99" s="706">
        <v>2</v>
      </c>
      <c r="G99" s="707">
        <f t="shared" si="1"/>
        <v>2</v>
      </c>
      <c r="H99" s="706">
        <f t="shared" si="1"/>
        <v>2</v>
      </c>
    </row>
    <row r="100" spans="1:8">
      <c r="A100" s="516" t="s">
        <v>4538</v>
      </c>
      <c r="B100" s="517" t="s">
        <v>4539</v>
      </c>
      <c r="C100" s="705"/>
      <c r="D100" s="705"/>
      <c r="E100" s="706"/>
      <c r="F100" s="706">
        <v>1</v>
      </c>
      <c r="G100" s="707"/>
      <c r="H100" s="706">
        <f t="shared" si="1"/>
        <v>1</v>
      </c>
    </row>
    <row r="101" spans="1:8">
      <c r="A101" s="516" t="s">
        <v>4540</v>
      </c>
      <c r="B101" s="517" t="s">
        <v>4541</v>
      </c>
      <c r="C101" s="705"/>
      <c r="D101" s="705"/>
      <c r="E101" s="706"/>
      <c r="F101" s="706">
        <v>1</v>
      </c>
      <c r="G101" s="707"/>
      <c r="H101" s="706">
        <f t="shared" si="1"/>
        <v>1</v>
      </c>
    </row>
    <row r="102" spans="1:8">
      <c r="A102" s="528" t="s">
        <v>3328</v>
      </c>
      <c r="B102" s="529" t="s">
        <v>3329</v>
      </c>
      <c r="C102" s="705"/>
      <c r="D102" s="705"/>
      <c r="E102" s="706">
        <v>14</v>
      </c>
      <c r="F102" s="706">
        <v>14</v>
      </c>
      <c r="G102" s="707">
        <f t="shared" si="1"/>
        <v>14</v>
      </c>
      <c r="H102" s="706">
        <f t="shared" si="1"/>
        <v>14</v>
      </c>
    </row>
    <row r="103" spans="1:8">
      <c r="A103" s="528" t="s">
        <v>3330</v>
      </c>
      <c r="B103" s="529" t="s">
        <v>3331</v>
      </c>
      <c r="C103" s="705">
        <v>0</v>
      </c>
      <c r="D103" s="705"/>
      <c r="E103" s="706">
        <v>32</v>
      </c>
      <c r="F103" s="706">
        <v>32</v>
      </c>
      <c r="G103" s="707">
        <f t="shared" si="1"/>
        <v>32</v>
      </c>
      <c r="H103" s="706">
        <f t="shared" si="1"/>
        <v>32</v>
      </c>
    </row>
    <row r="104" spans="1:8">
      <c r="A104" s="528" t="s">
        <v>3332</v>
      </c>
      <c r="B104" s="529" t="s">
        <v>3333</v>
      </c>
      <c r="C104" s="705"/>
      <c r="D104" s="705"/>
      <c r="E104" s="706">
        <v>1</v>
      </c>
      <c r="F104" s="706">
        <v>1</v>
      </c>
      <c r="G104" s="707">
        <f t="shared" ref="G104:H174" si="2">C104+E104</f>
        <v>1</v>
      </c>
      <c r="H104" s="706">
        <f t="shared" si="2"/>
        <v>1</v>
      </c>
    </row>
    <row r="105" spans="1:8">
      <c r="A105" s="528" t="s">
        <v>4542</v>
      </c>
      <c r="B105" s="529" t="s">
        <v>4543</v>
      </c>
      <c r="C105" s="705"/>
      <c r="D105" s="705"/>
      <c r="E105" s="706"/>
      <c r="F105" s="706">
        <v>1</v>
      </c>
      <c r="G105" s="707"/>
      <c r="H105" s="706">
        <f t="shared" si="2"/>
        <v>1</v>
      </c>
    </row>
    <row r="106" spans="1:8">
      <c r="A106" s="528" t="s">
        <v>3342</v>
      </c>
      <c r="B106" s="529" t="s">
        <v>3343</v>
      </c>
      <c r="C106" s="705">
        <v>0</v>
      </c>
      <c r="D106" s="705"/>
      <c r="E106" s="706">
        <v>1</v>
      </c>
      <c r="F106" s="706">
        <v>1</v>
      </c>
      <c r="G106" s="707">
        <f t="shared" si="2"/>
        <v>1</v>
      </c>
      <c r="H106" s="706">
        <f t="shared" si="2"/>
        <v>1</v>
      </c>
    </row>
    <row r="107" spans="1:8">
      <c r="A107" s="516" t="s">
        <v>3344</v>
      </c>
      <c r="B107" s="517" t="s">
        <v>3345</v>
      </c>
      <c r="C107" s="705"/>
      <c r="D107" s="705"/>
      <c r="E107" s="706">
        <v>2</v>
      </c>
      <c r="F107" s="706">
        <v>2</v>
      </c>
      <c r="G107" s="707">
        <f t="shared" si="2"/>
        <v>2</v>
      </c>
      <c r="H107" s="706">
        <f t="shared" si="2"/>
        <v>2</v>
      </c>
    </row>
    <row r="108" spans="1:8">
      <c r="A108" s="516" t="s">
        <v>3346</v>
      </c>
      <c r="B108" s="517" t="s">
        <v>3347</v>
      </c>
      <c r="C108" s="708"/>
      <c r="D108" s="708"/>
      <c r="E108" s="706">
        <v>1</v>
      </c>
      <c r="F108" s="706">
        <v>1</v>
      </c>
      <c r="G108" s="707">
        <f t="shared" si="2"/>
        <v>1</v>
      </c>
      <c r="H108" s="706">
        <f t="shared" si="2"/>
        <v>1</v>
      </c>
    </row>
    <row r="109" spans="1:8">
      <c r="A109" s="516" t="s">
        <v>4544</v>
      </c>
      <c r="B109" s="517" t="s">
        <v>4545</v>
      </c>
      <c r="C109" s="708"/>
      <c r="D109" s="708"/>
      <c r="E109" s="706"/>
      <c r="F109" s="706">
        <v>1</v>
      </c>
      <c r="G109" s="707"/>
      <c r="H109" s="706">
        <f t="shared" si="2"/>
        <v>1</v>
      </c>
    </row>
    <row r="110" spans="1:8">
      <c r="A110" s="516" t="s">
        <v>4546</v>
      </c>
      <c r="B110" s="517" t="s">
        <v>4547</v>
      </c>
      <c r="C110" s="708"/>
      <c r="D110" s="708"/>
      <c r="E110" s="706"/>
      <c r="F110" s="706">
        <v>1</v>
      </c>
      <c r="G110" s="707"/>
      <c r="H110" s="706">
        <f t="shared" si="2"/>
        <v>1</v>
      </c>
    </row>
    <row r="111" spans="1:8">
      <c r="A111" s="535" t="s">
        <v>3348</v>
      </c>
      <c r="B111" s="536" t="s">
        <v>3349</v>
      </c>
      <c r="C111" s="705">
        <v>0</v>
      </c>
      <c r="D111" s="705"/>
      <c r="E111" s="706">
        <v>6</v>
      </c>
      <c r="F111" s="706">
        <v>6</v>
      </c>
      <c r="G111" s="707">
        <f t="shared" si="2"/>
        <v>6</v>
      </c>
      <c r="H111" s="706">
        <f t="shared" si="2"/>
        <v>6</v>
      </c>
    </row>
    <row r="112" spans="1:8">
      <c r="A112" s="535" t="s">
        <v>4691</v>
      </c>
      <c r="B112" s="536" t="s">
        <v>4692</v>
      </c>
      <c r="C112" s="705"/>
      <c r="D112" s="705"/>
      <c r="E112" s="706"/>
      <c r="F112" s="706"/>
      <c r="G112" s="707">
        <f t="shared" si="2"/>
        <v>0</v>
      </c>
      <c r="H112" s="706">
        <f t="shared" si="2"/>
        <v>0</v>
      </c>
    </row>
    <row r="113" spans="1:8">
      <c r="A113" s="528" t="s">
        <v>3352</v>
      </c>
      <c r="B113" s="529" t="s">
        <v>3353</v>
      </c>
      <c r="C113" s="705"/>
      <c r="D113" s="705"/>
      <c r="E113" s="706">
        <v>29</v>
      </c>
      <c r="F113" s="706">
        <v>29</v>
      </c>
      <c r="G113" s="707">
        <f t="shared" si="2"/>
        <v>29</v>
      </c>
      <c r="H113" s="706">
        <f t="shared" si="2"/>
        <v>29</v>
      </c>
    </row>
    <row r="114" spans="1:8">
      <c r="A114" s="528" t="s">
        <v>143</v>
      </c>
      <c r="B114" s="529" t="s">
        <v>3354</v>
      </c>
      <c r="C114" s="705"/>
      <c r="D114" s="705"/>
      <c r="E114" s="706">
        <v>1</v>
      </c>
      <c r="F114" s="706">
        <v>1</v>
      </c>
      <c r="G114" s="707">
        <f t="shared" si="2"/>
        <v>1</v>
      </c>
      <c r="H114" s="706">
        <f t="shared" si="2"/>
        <v>1</v>
      </c>
    </row>
    <row r="115" spans="1:8">
      <c r="A115" s="535" t="s">
        <v>3355</v>
      </c>
      <c r="B115" s="536" t="s">
        <v>3356</v>
      </c>
      <c r="C115" s="705"/>
      <c r="D115" s="705"/>
      <c r="E115" s="706">
        <v>6</v>
      </c>
      <c r="F115" s="706">
        <v>6</v>
      </c>
      <c r="G115" s="707">
        <f t="shared" si="2"/>
        <v>6</v>
      </c>
      <c r="H115" s="706">
        <f t="shared" si="2"/>
        <v>6</v>
      </c>
    </row>
    <row r="116" spans="1:8">
      <c r="A116" s="535" t="s">
        <v>4548</v>
      </c>
      <c r="B116" s="536" t="s">
        <v>4549</v>
      </c>
      <c r="C116" s="705"/>
      <c r="D116" s="705"/>
      <c r="E116" s="706"/>
      <c r="F116" s="706">
        <v>1</v>
      </c>
      <c r="G116" s="707"/>
      <c r="H116" s="706">
        <f t="shared" si="2"/>
        <v>1</v>
      </c>
    </row>
    <row r="117" spans="1:8">
      <c r="A117" s="516" t="s">
        <v>3357</v>
      </c>
      <c r="B117" s="517" t="s">
        <v>3358</v>
      </c>
      <c r="C117" s="705"/>
      <c r="D117" s="705"/>
      <c r="E117" s="706">
        <v>1</v>
      </c>
      <c r="F117" s="706">
        <v>1</v>
      </c>
      <c r="G117" s="707">
        <f t="shared" si="2"/>
        <v>1</v>
      </c>
      <c r="H117" s="706">
        <f t="shared" si="2"/>
        <v>1</v>
      </c>
    </row>
    <row r="118" spans="1:8">
      <c r="A118" s="535" t="s">
        <v>4693</v>
      </c>
      <c r="B118" s="536" t="s">
        <v>4694</v>
      </c>
      <c r="C118" s="705"/>
      <c r="D118" s="705"/>
      <c r="E118" s="706"/>
      <c r="F118" s="706"/>
      <c r="G118" s="707">
        <f t="shared" si="2"/>
        <v>0</v>
      </c>
      <c r="H118" s="706">
        <f t="shared" si="2"/>
        <v>0</v>
      </c>
    </row>
    <row r="119" spans="1:8">
      <c r="A119" s="535" t="s">
        <v>4550</v>
      </c>
      <c r="B119" s="536" t="s">
        <v>4551</v>
      </c>
      <c r="C119" s="705"/>
      <c r="D119" s="705"/>
      <c r="E119" s="706"/>
      <c r="F119" s="706">
        <v>1</v>
      </c>
      <c r="G119" s="707"/>
      <c r="H119" s="706">
        <f t="shared" si="2"/>
        <v>1</v>
      </c>
    </row>
    <row r="120" spans="1:8">
      <c r="A120" s="528" t="s">
        <v>3360</v>
      </c>
      <c r="B120" s="529" t="s">
        <v>3361</v>
      </c>
      <c r="C120" s="705">
        <v>0</v>
      </c>
      <c r="D120" s="705"/>
      <c r="E120" s="706">
        <v>1</v>
      </c>
      <c r="F120" s="706">
        <v>1</v>
      </c>
      <c r="G120" s="707">
        <f t="shared" si="2"/>
        <v>1</v>
      </c>
      <c r="H120" s="706">
        <f t="shared" si="2"/>
        <v>1</v>
      </c>
    </row>
    <row r="121" spans="1:8">
      <c r="A121" s="528" t="s">
        <v>3362</v>
      </c>
      <c r="B121" s="529" t="s">
        <v>4695</v>
      </c>
      <c r="C121" s="705">
        <v>0</v>
      </c>
      <c r="D121" s="705"/>
      <c r="E121" s="706">
        <v>4</v>
      </c>
      <c r="F121" s="706">
        <v>4</v>
      </c>
      <c r="G121" s="707">
        <f t="shared" si="2"/>
        <v>4</v>
      </c>
      <c r="H121" s="706">
        <f t="shared" si="2"/>
        <v>4</v>
      </c>
    </row>
    <row r="122" spans="1:8">
      <c r="A122" s="528" t="s">
        <v>3364</v>
      </c>
      <c r="B122" s="529" t="s">
        <v>3365</v>
      </c>
      <c r="C122" s="705"/>
      <c r="D122" s="705"/>
      <c r="E122" s="706">
        <v>15</v>
      </c>
      <c r="F122" s="706">
        <v>15</v>
      </c>
      <c r="G122" s="707">
        <f t="shared" si="2"/>
        <v>15</v>
      </c>
      <c r="H122" s="706">
        <f t="shared" si="2"/>
        <v>15</v>
      </c>
    </row>
    <row r="123" spans="1:8">
      <c r="A123" s="540" t="s">
        <v>3366</v>
      </c>
      <c r="B123" s="541" t="s">
        <v>3367</v>
      </c>
      <c r="C123" s="705"/>
      <c r="D123" s="705"/>
      <c r="E123" s="706">
        <v>1</v>
      </c>
      <c r="F123" s="706">
        <v>1</v>
      </c>
      <c r="G123" s="707">
        <f t="shared" si="2"/>
        <v>1</v>
      </c>
      <c r="H123" s="706">
        <f t="shared" si="2"/>
        <v>1</v>
      </c>
    </row>
    <row r="124" spans="1:8">
      <c r="A124" s="528" t="s">
        <v>3230</v>
      </c>
      <c r="B124" s="529" t="s">
        <v>3231</v>
      </c>
      <c r="C124" s="705"/>
      <c r="D124" s="705"/>
      <c r="E124" s="706"/>
      <c r="F124" s="706"/>
      <c r="G124" s="707">
        <f t="shared" si="2"/>
        <v>0</v>
      </c>
      <c r="H124" s="706">
        <f t="shared" si="2"/>
        <v>0</v>
      </c>
    </row>
    <row r="125" spans="1:8">
      <c r="A125" s="528" t="s">
        <v>4696</v>
      </c>
      <c r="B125" s="529" t="s">
        <v>4697</v>
      </c>
      <c r="C125" s="705"/>
      <c r="D125" s="705"/>
      <c r="E125" s="706"/>
      <c r="F125" s="706"/>
      <c r="G125" s="707">
        <f t="shared" si="2"/>
        <v>0</v>
      </c>
      <c r="H125" s="706">
        <f t="shared" si="2"/>
        <v>0</v>
      </c>
    </row>
    <row r="126" spans="1:8">
      <c r="A126" s="540" t="s">
        <v>3366</v>
      </c>
      <c r="B126" s="541" t="s">
        <v>3367</v>
      </c>
      <c r="C126" s="705"/>
      <c r="D126" s="705"/>
      <c r="E126" s="706">
        <v>1</v>
      </c>
      <c r="F126" s="706">
        <v>1</v>
      </c>
      <c r="G126" s="707">
        <f t="shared" si="2"/>
        <v>1</v>
      </c>
      <c r="H126" s="706">
        <f t="shared" si="2"/>
        <v>1</v>
      </c>
    </row>
    <row r="127" spans="1:8">
      <c r="A127" s="528" t="s">
        <v>3368</v>
      </c>
      <c r="B127" s="529" t="s">
        <v>3369</v>
      </c>
      <c r="C127" s="705"/>
      <c r="D127" s="705"/>
      <c r="E127" s="706">
        <v>1</v>
      </c>
      <c r="F127" s="706">
        <v>1</v>
      </c>
      <c r="G127" s="707">
        <f t="shared" si="2"/>
        <v>1</v>
      </c>
      <c r="H127" s="706">
        <f t="shared" si="2"/>
        <v>1</v>
      </c>
    </row>
    <row r="128" spans="1:8">
      <c r="A128" s="528" t="s">
        <v>3370</v>
      </c>
      <c r="B128" s="529" t="s">
        <v>3371</v>
      </c>
      <c r="C128" s="705"/>
      <c r="D128" s="705"/>
      <c r="E128" s="706">
        <v>2</v>
      </c>
      <c r="F128" s="706">
        <v>2</v>
      </c>
      <c r="G128" s="707">
        <f t="shared" si="2"/>
        <v>2</v>
      </c>
      <c r="H128" s="706">
        <f t="shared" si="2"/>
        <v>2</v>
      </c>
    </row>
    <row r="129" spans="1:8">
      <c r="A129" s="528" t="s">
        <v>3230</v>
      </c>
      <c r="B129" s="529" t="s">
        <v>3231</v>
      </c>
      <c r="C129" s="705"/>
      <c r="D129" s="705"/>
      <c r="E129" s="706"/>
      <c r="F129" s="706"/>
      <c r="G129" s="707">
        <f t="shared" si="2"/>
        <v>0</v>
      </c>
      <c r="H129" s="706">
        <f t="shared" si="2"/>
        <v>0</v>
      </c>
    </row>
    <row r="130" spans="1:8">
      <c r="A130" s="528" t="s">
        <v>3372</v>
      </c>
      <c r="B130" s="529" t="s">
        <v>3373</v>
      </c>
      <c r="C130" s="705"/>
      <c r="D130" s="705"/>
      <c r="E130" s="706">
        <v>2</v>
      </c>
      <c r="F130" s="706">
        <v>2</v>
      </c>
      <c r="G130" s="707">
        <f t="shared" si="2"/>
        <v>2</v>
      </c>
      <c r="H130" s="706">
        <f t="shared" si="2"/>
        <v>2</v>
      </c>
    </row>
    <row r="131" spans="1:8">
      <c r="A131" s="528" t="s">
        <v>4698</v>
      </c>
      <c r="B131" s="529" t="s">
        <v>4699</v>
      </c>
      <c r="C131" s="705"/>
      <c r="D131" s="705"/>
      <c r="E131" s="706"/>
      <c r="F131" s="706"/>
      <c r="G131" s="707">
        <f t="shared" si="2"/>
        <v>0</v>
      </c>
      <c r="H131" s="706">
        <f t="shared" si="2"/>
        <v>0</v>
      </c>
    </row>
    <row r="132" spans="1:8">
      <c r="A132" s="528" t="s">
        <v>4700</v>
      </c>
      <c r="B132" s="529" t="s">
        <v>4701</v>
      </c>
      <c r="C132" s="705"/>
      <c r="D132" s="705"/>
      <c r="E132" s="706"/>
      <c r="F132" s="706"/>
      <c r="G132" s="707">
        <f t="shared" si="2"/>
        <v>0</v>
      </c>
      <c r="H132" s="706">
        <f t="shared" si="2"/>
        <v>0</v>
      </c>
    </row>
    <row r="133" spans="1:8">
      <c r="A133" s="528" t="s">
        <v>3374</v>
      </c>
      <c r="B133" s="529" t="s">
        <v>3375</v>
      </c>
      <c r="C133" s="705"/>
      <c r="D133" s="705"/>
      <c r="E133" s="706">
        <v>1</v>
      </c>
      <c r="F133" s="706">
        <v>1</v>
      </c>
      <c r="G133" s="707">
        <f t="shared" si="2"/>
        <v>1</v>
      </c>
      <c r="H133" s="706">
        <f t="shared" si="2"/>
        <v>1</v>
      </c>
    </row>
    <row r="134" spans="1:8">
      <c r="A134" s="528" t="s">
        <v>3376</v>
      </c>
      <c r="B134" s="529" t="s">
        <v>4702</v>
      </c>
      <c r="C134" s="705"/>
      <c r="D134" s="705"/>
      <c r="E134" s="706">
        <v>14</v>
      </c>
      <c r="F134" s="706">
        <v>14</v>
      </c>
      <c r="G134" s="707">
        <f t="shared" si="2"/>
        <v>14</v>
      </c>
      <c r="H134" s="706">
        <f t="shared" si="2"/>
        <v>14</v>
      </c>
    </row>
    <row r="135" spans="1:8">
      <c r="A135" s="528" t="s">
        <v>3230</v>
      </c>
      <c r="B135" s="529" t="s">
        <v>3231</v>
      </c>
      <c r="C135" s="705"/>
      <c r="D135" s="705"/>
      <c r="E135" s="706"/>
      <c r="F135" s="706"/>
      <c r="G135" s="707">
        <f t="shared" si="2"/>
        <v>0</v>
      </c>
      <c r="H135" s="706">
        <f t="shared" si="2"/>
        <v>0</v>
      </c>
    </row>
    <row r="136" spans="1:8">
      <c r="A136" s="528" t="s">
        <v>3378</v>
      </c>
      <c r="B136" s="529" t="s">
        <v>4703</v>
      </c>
      <c r="C136" s="705"/>
      <c r="D136" s="705"/>
      <c r="E136" s="706">
        <v>6</v>
      </c>
      <c r="F136" s="706">
        <v>6</v>
      </c>
      <c r="G136" s="707">
        <f t="shared" si="2"/>
        <v>6</v>
      </c>
      <c r="H136" s="706">
        <f t="shared" si="2"/>
        <v>6</v>
      </c>
    </row>
    <row r="137" spans="1:8">
      <c r="A137" s="528" t="s">
        <v>3230</v>
      </c>
      <c r="B137" s="529" t="s">
        <v>3231</v>
      </c>
      <c r="C137" s="705"/>
      <c r="D137" s="705"/>
      <c r="E137" s="706"/>
      <c r="F137" s="706"/>
      <c r="G137" s="707">
        <f t="shared" si="2"/>
        <v>0</v>
      </c>
      <c r="H137" s="706">
        <f t="shared" si="2"/>
        <v>0</v>
      </c>
    </row>
    <row r="138" spans="1:8">
      <c r="A138" s="540" t="s">
        <v>3380</v>
      </c>
      <c r="B138" s="541" t="s">
        <v>4704</v>
      </c>
      <c r="C138" s="705"/>
      <c r="D138" s="705"/>
      <c r="E138" s="706">
        <v>1</v>
      </c>
      <c r="F138" s="706">
        <v>1</v>
      </c>
      <c r="G138" s="707">
        <f t="shared" si="2"/>
        <v>1</v>
      </c>
      <c r="H138" s="706">
        <f t="shared" si="2"/>
        <v>1</v>
      </c>
    </row>
    <row r="139" spans="1:8">
      <c r="A139" s="540" t="s">
        <v>3382</v>
      </c>
      <c r="B139" s="541" t="s">
        <v>3383</v>
      </c>
      <c r="C139" s="705"/>
      <c r="D139" s="705"/>
      <c r="E139" s="706">
        <v>1</v>
      </c>
      <c r="F139" s="706">
        <v>1</v>
      </c>
      <c r="G139" s="707">
        <f t="shared" si="2"/>
        <v>1</v>
      </c>
      <c r="H139" s="706">
        <f t="shared" si="2"/>
        <v>1</v>
      </c>
    </row>
    <row r="140" spans="1:8">
      <c r="A140" s="540" t="s">
        <v>3384</v>
      </c>
      <c r="B140" s="541" t="s">
        <v>3385</v>
      </c>
      <c r="C140" s="705"/>
      <c r="D140" s="705"/>
      <c r="E140" s="706">
        <v>1</v>
      </c>
      <c r="F140" s="706">
        <v>1</v>
      </c>
      <c r="G140" s="707">
        <f t="shared" si="2"/>
        <v>1</v>
      </c>
      <c r="H140" s="706">
        <f t="shared" si="2"/>
        <v>1</v>
      </c>
    </row>
    <row r="141" spans="1:8">
      <c r="A141" s="528" t="s">
        <v>4705</v>
      </c>
      <c r="B141" s="529" t="s">
        <v>4706</v>
      </c>
      <c r="C141" s="705">
        <v>0</v>
      </c>
      <c r="D141" s="705"/>
      <c r="E141" s="706"/>
      <c r="F141" s="706"/>
      <c r="G141" s="707">
        <f t="shared" si="2"/>
        <v>0</v>
      </c>
      <c r="H141" s="706">
        <f t="shared" si="2"/>
        <v>0</v>
      </c>
    </row>
    <row r="142" spans="1:8">
      <c r="A142" s="528" t="s">
        <v>4707</v>
      </c>
      <c r="B142" s="529" t="s">
        <v>4708</v>
      </c>
      <c r="C142" s="705">
        <v>0</v>
      </c>
      <c r="D142" s="705"/>
      <c r="E142" s="706"/>
      <c r="F142" s="706"/>
      <c r="G142" s="707">
        <f t="shared" si="2"/>
        <v>0</v>
      </c>
      <c r="H142" s="706">
        <f t="shared" si="2"/>
        <v>0</v>
      </c>
    </row>
    <row r="143" spans="1:8">
      <c r="A143" s="528" t="s">
        <v>4709</v>
      </c>
      <c r="B143" s="529" t="s">
        <v>4710</v>
      </c>
      <c r="C143" s="705"/>
      <c r="D143" s="705"/>
      <c r="E143" s="706"/>
      <c r="F143" s="706"/>
      <c r="G143" s="707">
        <f t="shared" si="2"/>
        <v>0</v>
      </c>
      <c r="H143" s="706">
        <f t="shared" si="2"/>
        <v>0</v>
      </c>
    </row>
    <row r="144" spans="1:8">
      <c r="A144" s="540" t="s">
        <v>3386</v>
      </c>
      <c r="B144" s="541" t="s">
        <v>3387</v>
      </c>
      <c r="C144" s="705"/>
      <c r="D144" s="705"/>
      <c r="E144" s="706"/>
      <c r="F144" s="706"/>
      <c r="G144" s="707">
        <f t="shared" si="2"/>
        <v>0</v>
      </c>
      <c r="H144" s="706">
        <f t="shared" si="2"/>
        <v>0</v>
      </c>
    </row>
    <row r="145" spans="1:8">
      <c r="A145" s="528" t="s">
        <v>3388</v>
      </c>
      <c r="B145" s="529" t="s">
        <v>3389</v>
      </c>
      <c r="C145" s="705"/>
      <c r="D145" s="705"/>
      <c r="E145" s="706">
        <v>1</v>
      </c>
      <c r="F145" s="706">
        <v>1</v>
      </c>
      <c r="G145" s="707">
        <f t="shared" si="2"/>
        <v>1</v>
      </c>
      <c r="H145" s="706">
        <f t="shared" si="2"/>
        <v>1</v>
      </c>
    </row>
    <row r="146" spans="1:8">
      <c r="A146" s="528" t="s">
        <v>3390</v>
      </c>
      <c r="B146" s="529" t="s">
        <v>3391</v>
      </c>
      <c r="C146" s="705"/>
      <c r="D146" s="705"/>
      <c r="E146" s="706">
        <v>2</v>
      </c>
      <c r="F146" s="706">
        <v>2</v>
      </c>
      <c r="G146" s="707">
        <f t="shared" si="2"/>
        <v>2</v>
      </c>
      <c r="H146" s="706">
        <f t="shared" si="2"/>
        <v>2</v>
      </c>
    </row>
    <row r="147" spans="1:8">
      <c r="A147" s="540" t="s">
        <v>147</v>
      </c>
      <c r="B147" s="541" t="s">
        <v>3392</v>
      </c>
      <c r="C147" s="705"/>
      <c r="D147" s="705"/>
      <c r="E147" s="706">
        <v>1</v>
      </c>
      <c r="F147" s="706">
        <v>1</v>
      </c>
      <c r="G147" s="707">
        <f t="shared" si="2"/>
        <v>1</v>
      </c>
      <c r="H147" s="706">
        <f t="shared" si="2"/>
        <v>1</v>
      </c>
    </row>
    <row r="148" spans="1:8">
      <c r="A148" s="528" t="s">
        <v>3393</v>
      </c>
      <c r="B148" s="529" t="s">
        <v>3394</v>
      </c>
      <c r="C148" s="705">
        <v>2</v>
      </c>
      <c r="D148" s="705">
        <v>2</v>
      </c>
      <c r="E148" s="706">
        <v>2</v>
      </c>
      <c r="F148" s="706">
        <v>2</v>
      </c>
      <c r="G148" s="707">
        <f t="shared" si="2"/>
        <v>4</v>
      </c>
      <c r="H148" s="706">
        <f t="shared" si="2"/>
        <v>4</v>
      </c>
    </row>
    <row r="149" spans="1:8">
      <c r="A149" s="528" t="s">
        <v>4553</v>
      </c>
      <c r="B149" s="529" t="s">
        <v>4711</v>
      </c>
      <c r="C149" s="705"/>
      <c r="D149" s="705"/>
      <c r="E149" s="706"/>
      <c r="F149" s="706"/>
      <c r="G149" s="707">
        <f t="shared" si="2"/>
        <v>0</v>
      </c>
      <c r="H149" s="706">
        <f t="shared" si="2"/>
        <v>0</v>
      </c>
    </row>
    <row r="150" spans="1:8">
      <c r="A150" s="540" t="s">
        <v>3396</v>
      </c>
      <c r="B150" s="541" t="s">
        <v>3397</v>
      </c>
      <c r="C150" s="705"/>
      <c r="D150" s="705"/>
      <c r="E150" s="706">
        <v>1</v>
      </c>
      <c r="F150" s="706">
        <v>1</v>
      </c>
      <c r="G150" s="707">
        <f t="shared" si="2"/>
        <v>1</v>
      </c>
      <c r="H150" s="706">
        <f t="shared" si="2"/>
        <v>1</v>
      </c>
    </row>
    <row r="151" spans="1:8">
      <c r="A151" s="540" t="s">
        <v>4555</v>
      </c>
      <c r="B151" s="541" t="s">
        <v>4556</v>
      </c>
      <c r="C151" s="705"/>
      <c r="D151" s="705"/>
      <c r="E151" s="706"/>
      <c r="F151" s="706">
        <v>1</v>
      </c>
      <c r="G151" s="707"/>
      <c r="H151" s="706">
        <f t="shared" si="2"/>
        <v>1</v>
      </c>
    </row>
    <row r="152" spans="1:8">
      <c r="A152" s="528" t="s">
        <v>3398</v>
      </c>
      <c r="B152" s="529" t="s">
        <v>3399</v>
      </c>
      <c r="C152" s="705"/>
      <c r="D152" s="705"/>
      <c r="E152" s="706">
        <v>1</v>
      </c>
      <c r="F152" s="706">
        <v>1</v>
      </c>
      <c r="G152" s="707">
        <f t="shared" si="2"/>
        <v>1</v>
      </c>
      <c r="H152" s="706">
        <f t="shared" si="2"/>
        <v>1</v>
      </c>
    </row>
    <row r="153" spans="1:8">
      <c r="A153" s="528" t="s">
        <v>3400</v>
      </c>
      <c r="B153" s="529" t="s">
        <v>3401</v>
      </c>
      <c r="C153" s="705"/>
      <c r="D153" s="705"/>
      <c r="E153" s="706">
        <v>8</v>
      </c>
      <c r="F153" s="706">
        <v>8</v>
      </c>
      <c r="G153" s="707">
        <f t="shared" si="2"/>
        <v>8</v>
      </c>
      <c r="H153" s="706">
        <f t="shared" si="2"/>
        <v>8</v>
      </c>
    </row>
    <row r="154" spans="1:8">
      <c r="A154" s="528" t="s">
        <v>3402</v>
      </c>
      <c r="B154" s="529" t="s">
        <v>3403</v>
      </c>
      <c r="C154" s="705"/>
      <c r="D154" s="705"/>
      <c r="E154" s="706">
        <v>14</v>
      </c>
      <c r="F154" s="706">
        <v>14</v>
      </c>
      <c r="G154" s="707">
        <f t="shared" si="2"/>
        <v>14</v>
      </c>
      <c r="H154" s="706">
        <f t="shared" si="2"/>
        <v>14</v>
      </c>
    </row>
    <row r="155" spans="1:8">
      <c r="A155" s="528" t="s">
        <v>4712</v>
      </c>
      <c r="B155" s="529" t="s">
        <v>4713</v>
      </c>
      <c r="C155" s="705"/>
      <c r="D155" s="705"/>
      <c r="E155" s="706"/>
      <c r="F155" s="706"/>
      <c r="G155" s="707">
        <f t="shared" si="2"/>
        <v>0</v>
      </c>
      <c r="H155" s="706">
        <f t="shared" si="2"/>
        <v>0</v>
      </c>
    </row>
    <row r="156" spans="1:8">
      <c r="A156" s="540" t="s">
        <v>3404</v>
      </c>
      <c r="B156" s="541" t="s">
        <v>3405</v>
      </c>
      <c r="C156" s="705"/>
      <c r="D156" s="705"/>
      <c r="E156" s="706">
        <v>1</v>
      </c>
      <c r="F156" s="706">
        <v>1</v>
      </c>
      <c r="G156" s="707">
        <f t="shared" si="2"/>
        <v>1</v>
      </c>
      <c r="H156" s="706">
        <f t="shared" si="2"/>
        <v>1</v>
      </c>
    </row>
    <row r="157" spans="1:8">
      <c r="A157" s="528" t="s">
        <v>3406</v>
      </c>
      <c r="B157" s="529" t="s">
        <v>3407</v>
      </c>
      <c r="C157" s="705"/>
      <c r="D157" s="705"/>
      <c r="E157" s="706">
        <v>2</v>
      </c>
      <c r="F157" s="706">
        <v>2</v>
      </c>
      <c r="G157" s="707">
        <f t="shared" si="2"/>
        <v>2</v>
      </c>
      <c r="H157" s="706">
        <f t="shared" si="2"/>
        <v>2</v>
      </c>
    </row>
    <row r="158" spans="1:8">
      <c r="A158" s="540" t="s">
        <v>3408</v>
      </c>
      <c r="B158" s="541" t="s">
        <v>3409</v>
      </c>
      <c r="C158" s="705"/>
      <c r="D158" s="705"/>
      <c r="E158" s="706">
        <v>2</v>
      </c>
      <c r="F158" s="706">
        <v>2</v>
      </c>
      <c r="G158" s="707">
        <f t="shared" si="2"/>
        <v>2</v>
      </c>
      <c r="H158" s="706">
        <f t="shared" si="2"/>
        <v>2</v>
      </c>
    </row>
    <row r="159" spans="1:8">
      <c r="A159" s="540" t="s">
        <v>3410</v>
      </c>
      <c r="B159" s="541" t="s">
        <v>3411</v>
      </c>
      <c r="C159" s="705"/>
      <c r="D159" s="705"/>
      <c r="E159" s="706">
        <v>2</v>
      </c>
      <c r="F159" s="706">
        <v>2</v>
      </c>
      <c r="G159" s="707">
        <f t="shared" si="2"/>
        <v>2</v>
      </c>
      <c r="H159" s="706">
        <f t="shared" si="2"/>
        <v>2</v>
      </c>
    </row>
    <row r="160" spans="1:8">
      <c r="A160" s="528" t="s">
        <v>3412</v>
      </c>
      <c r="B160" s="529" t="s">
        <v>3413</v>
      </c>
      <c r="C160" s="705"/>
      <c r="D160" s="705"/>
      <c r="E160" s="706">
        <v>3</v>
      </c>
      <c r="F160" s="706">
        <v>3</v>
      </c>
      <c r="G160" s="707">
        <f t="shared" si="2"/>
        <v>3</v>
      </c>
      <c r="H160" s="706">
        <f t="shared" si="2"/>
        <v>3</v>
      </c>
    </row>
    <row r="161" spans="1:8">
      <c r="A161" s="528" t="s">
        <v>4714</v>
      </c>
      <c r="B161" s="529" t="s">
        <v>4715</v>
      </c>
      <c r="C161" s="705"/>
      <c r="D161" s="705"/>
      <c r="E161" s="706"/>
      <c r="F161" s="706"/>
      <c r="G161" s="707">
        <f t="shared" si="2"/>
        <v>0</v>
      </c>
      <c r="H161" s="706">
        <f t="shared" si="2"/>
        <v>0</v>
      </c>
    </row>
    <row r="162" spans="1:8">
      <c r="A162" s="540" t="s">
        <v>3415</v>
      </c>
      <c r="B162" s="541" t="s">
        <v>3416</v>
      </c>
      <c r="C162" s="705"/>
      <c r="D162" s="705"/>
      <c r="E162" s="706">
        <v>1</v>
      </c>
      <c r="F162" s="706">
        <v>1</v>
      </c>
      <c r="G162" s="707">
        <f t="shared" si="2"/>
        <v>1</v>
      </c>
      <c r="H162" s="706">
        <f t="shared" si="2"/>
        <v>1</v>
      </c>
    </row>
    <row r="163" spans="1:8">
      <c r="A163" s="528" t="s">
        <v>3418</v>
      </c>
      <c r="B163" s="529" t="s">
        <v>3419</v>
      </c>
      <c r="C163" s="705"/>
      <c r="D163" s="705"/>
      <c r="E163" s="706">
        <v>1</v>
      </c>
      <c r="F163" s="706">
        <v>1</v>
      </c>
      <c r="G163" s="707">
        <f t="shared" si="2"/>
        <v>1</v>
      </c>
      <c r="H163" s="706">
        <f t="shared" si="2"/>
        <v>1</v>
      </c>
    </row>
    <row r="164" spans="1:8">
      <c r="A164" s="540" t="s">
        <v>3420</v>
      </c>
      <c r="B164" s="541" t="s">
        <v>3421</v>
      </c>
      <c r="C164" s="705"/>
      <c r="D164" s="705"/>
      <c r="E164" s="706">
        <v>1</v>
      </c>
      <c r="F164" s="706">
        <v>1</v>
      </c>
      <c r="G164" s="707">
        <f t="shared" si="2"/>
        <v>1</v>
      </c>
      <c r="H164" s="706">
        <f t="shared" si="2"/>
        <v>1</v>
      </c>
    </row>
    <row r="165" spans="1:8">
      <c r="A165" s="540" t="s">
        <v>4557</v>
      </c>
      <c r="B165" s="541" t="s">
        <v>4558</v>
      </c>
      <c r="C165" s="705"/>
      <c r="D165" s="705"/>
      <c r="E165" s="706"/>
      <c r="F165" s="706">
        <v>1</v>
      </c>
      <c r="G165" s="707"/>
      <c r="H165" s="706">
        <f t="shared" si="2"/>
        <v>1</v>
      </c>
    </row>
    <row r="166" spans="1:8">
      <c r="A166" s="528" t="s">
        <v>3422</v>
      </c>
      <c r="B166" s="529" t="s">
        <v>3423</v>
      </c>
      <c r="C166" s="705"/>
      <c r="D166" s="705"/>
      <c r="E166" s="706">
        <v>2</v>
      </c>
      <c r="F166" s="706">
        <v>2</v>
      </c>
      <c r="G166" s="707">
        <f t="shared" si="2"/>
        <v>2</v>
      </c>
      <c r="H166" s="706">
        <f t="shared" si="2"/>
        <v>2</v>
      </c>
    </row>
    <row r="167" spans="1:8">
      <c r="A167" s="540" t="s">
        <v>3426</v>
      </c>
      <c r="B167" s="541" t="s">
        <v>3427</v>
      </c>
      <c r="C167" s="705"/>
      <c r="D167" s="705"/>
      <c r="E167" s="706">
        <v>3</v>
      </c>
      <c r="F167" s="706">
        <v>3</v>
      </c>
      <c r="G167" s="707">
        <f t="shared" si="2"/>
        <v>3</v>
      </c>
      <c r="H167" s="706">
        <f t="shared" si="2"/>
        <v>3</v>
      </c>
    </row>
    <row r="168" spans="1:8">
      <c r="A168" s="540" t="s">
        <v>3472</v>
      </c>
      <c r="B168" s="541" t="s">
        <v>3473</v>
      </c>
      <c r="C168" s="705"/>
      <c r="D168" s="705"/>
      <c r="E168" s="706">
        <v>3</v>
      </c>
      <c r="F168" s="706">
        <v>3</v>
      </c>
      <c r="G168" s="707">
        <f t="shared" si="2"/>
        <v>3</v>
      </c>
      <c r="H168" s="706">
        <f t="shared" si="2"/>
        <v>3</v>
      </c>
    </row>
    <row r="169" spans="1:8">
      <c r="A169" s="528" t="s">
        <v>4716</v>
      </c>
      <c r="B169" s="529" t="s">
        <v>4717</v>
      </c>
      <c r="C169" s="705"/>
      <c r="D169" s="705"/>
      <c r="E169" s="706"/>
      <c r="F169" s="706"/>
      <c r="G169" s="707">
        <f t="shared" si="2"/>
        <v>0</v>
      </c>
      <c r="H169" s="706">
        <f t="shared" si="2"/>
        <v>0</v>
      </c>
    </row>
    <row r="170" spans="1:8">
      <c r="A170" s="540" t="s">
        <v>3503</v>
      </c>
      <c r="B170" s="541" t="s">
        <v>3505</v>
      </c>
      <c r="C170" s="705"/>
      <c r="D170" s="705"/>
      <c r="E170" s="706">
        <v>1</v>
      </c>
      <c r="F170" s="706">
        <v>1</v>
      </c>
      <c r="G170" s="707">
        <f t="shared" si="2"/>
        <v>1</v>
      </c>
      <c r="H170" s="706">
        <f t="shared" si="2"/>
        <v>1</v>
      </c>
    </row>
    <row r="171" spans="1:8">
      <c r="A171" s="540" t="s">
        <v>3528</v>
      </c>
      <c r="B171" s="541" t="s">
        <v>3529</v>
      </c>
      <c r="C171" s="705"/>
      <c r="D171" s="705"/>
      <c r="E171" s="706">
        <v>1</v>
      </c>
      <c r="F171" s="706">
        <v>1</v>
      </c>
      <c r="G171" s="707">
        <f t="shared" si="2"/>
        <v>1</v>
      </c>
      <c r="H171" s="706">
        <f t="shared" si="2"/>
        <v>1</v>
      </c>
    </row>
    <row r="172" spans="1:8">
      <c r="A172" s="540" t="s">
        <v>3532</v>
      </c>
      <c r="B172" s="541" t="s">
        <v>3533</v>
      </c>
      <c r="C172" s="705"/>
      <c r="D172" s="705"/>
      <c r="E172" s="706">
        <v>1</v>
      </c>
      <c r="F172" s="706">
        <v>1</v>
      </c>
      <c r="G172" s="707">
        <f t="shared" si="2"/>
        <v>1</v>
      </c>
      <c r="H172" s="706">
        <f t="shared" si="2"/>
        <v>1</v>
      </c>
    </row>
    <row r="173" spans="1:8">
      <c r="A173" s="540" t="s">
        <v>3538</v>
      </c>
      <c r="B173" s="541" t="s">
        <v>3539</v>
      </c>
      <c r="C173" s="705"/>
      <c r="D173" s="705"/>
      <c r="E173" s="706">
        <v>1</v>
      </c>
      <c r="F173" s="706">
        <v>1</v>
      </c>
      <c r="G173" s="707">
        <f t="shared" si="2"/>
        <v>1</v>
      </c>
      <c r="H173" s="706">
        <f t="shared" si="2"/>
        <v>1</v>
      </c>
    </row>
    <row r="174" spans="1:8">
      <c r="A174" s="528" t="s">
        <v>3536</v>
      </c>
      <c r="B174" s="529" t="s">
        <v>3537</v>
      </c>
      <c r="C174" s="705"/>
      <c r="D174" s="705"/>
      <c r="E174" s="706"/>
      <c r="F174" s="706"/>
      <c r="G174" s="707">
        <f t="shared" si="2"/>
        <v>0</v>
      </c>
      <c r="H174" s="706">
        <f t="shared" si="2"/>
        <v>0</v>
      </c>
    </row>
    <row r="175" spans="1:8">
      <c r="A175" s="540" t="s">
        <v>3540</v>
      </c>
      <c r="B175" s="541" t="s">
        <v>3541</v>
      </c>
      <c r="C175" s="705"/>
      <c r="D175" s="705"/>
      <c r="E175" s="706">
        <v>1</v>
      </c>
      <c r="F175" s="706">
        <v>1</v>
      </c>
      <c r="G175" s="707">
        <f t="shared" ref="G175:H203" si="3">C175+E175</f>
        <v>1</v>
      </c>
      <c r="H175" s="706">
        <f t="shared" si="3"/>
        <v>1</v>
      </c>
    </row>
    <row r="176" spans="1:8">
      <c r="A176" s="540" t="s">
        <v>3550</v>
      </c>
      <c r="B176" s="541" t="s">
        <v>3551</v>
      </c>
      <c r="C176" s="705"/>
      <c r="D176" s="705"/>
      <c r="E176" s="706">
        <v>1</v>
      </c>
      <c r="F176" s="706">
        <v>1</v>
      </c>
      <c r="G176" s="707">
        <f t="shared" si="3"/>
        <v>1</v>
      </c>
      <c r="H176" s="706">
        <f t="shared" si="3"/>
        <v>1</v>
      </c>
    </row>
    <row r="177" spans="1:8">
      <c r="A177" s="528" t="s">
        <v>3556</v>
      </c>
      <c r="B177" s="529" t="s">
        <v>3557</v>
      </c>
      <c r="C177" s="705">
        <v>0</v>
      </c>
      <c r="D177" s="705"/>
      <c r="E177" s="706">
        <v>3</v>
      </c>
      <c r="F177" s="706">
        <v>3</v>
      </c>
      <c r="G177" s="707">
        <f t="shared" si="3"/>
        <v>3</v>
      </c>
      <c r="H177" s="706">
        <f t="shared" si="3"/>
        <v>3</v>
      </c>
    </row>
    <row r="178" spans="1:8">
      <c r="A178" s="540" t="s">
        <v>3558</v>
      </c>
      <c r="B178" s="541" t="s">
        <v>3559</v>
      </c>
      <c r="C178" s="705"/>
      <c r="D178" s="705"/>
      <c r="E178" s="706">
        <v>2</v>
      </c>
      <c r="F178" s="706">
        <v>2</v>
      </c>
      <c r="G178" s="707">
        <f t="shared" si="3"/>
        <v>2</v>
      </c>
      <c r="H178" s="706">
        <f t="shared" si="3"/>
        <v>2</v>
      </c>
    </row>
    <row r="179" spans="1:8">
      <c r="A179" s="540" t="s">
        <v>3562</v>
      </c>
      <c r="B179" s="541" t="s">
        <v>3563</v>
      </c>
      <c r="C179" s="705"/>
      <c r="D179" s="705"/>
      <c r="E179" s="706">
        <v>5</v>
      </c>
      <c r="F179" s="706">
        <v>5</v>
      </c>
      <c r="G179" s="707">
        <f t="shared" si="3"/>
        <v>5</v>
      </c>
      <c r="H179" s="706">
        <f t="shared" si="3"/>
        <v>5</v>
      </c>
    </row>
    <row r="180" spans="1:8">
      <c r="A180" s="540" t="s">
        <v>3570</v>
      </c>
      <c r="B180" s="541" t="s">
        <v>3571</v>
      </c>
      <c r="C180" s="705"/>
      <c r="D180" s="705"/>
      <c r="E180" s="706">
        <v>2</v>
      </c>
      <c r="F180" s="706">
        <v>2</v>
      </c>
      <c r="G180" s="707">
        <f t="shared" si="3"/>
        <v>2</v>
      </c>
      <c r="H180" s="706">
        <f t="shared" si="3"/>
        <v>2</v>
      </c>
    </row>
    <row r="181" spans="1:8">
      <c r="A181" s="540" t="s">
        <v>3576</v>
      </c>
      <c r="B181" s="541" t="s">
        <v>3577</v>
      </c>
      <c r="C181" s="705"/>
      <c r="D181" s="705"/>
      <c r="E181" s="706">
        <v>2</v>
      </c>
      <c r="F181" s="706">
        <v>2</v>
      </c>
      <c r="G181" s="707">
        <f t="shared" si="3"/>
        <v>2</v>
      </c>
      <c r="H181" s="706">
        <f t="shared" si="3"/>
        <v>2</v>
      </c>
    </row>
    <row r="182" spans="1:8">
      <c r="A182" s="540" t="s">
        <v>3581</v>
      </c>
      <c r="B182" s="541" t="s">
        <v>3582</v>
      </c>
      <c r="C182" s="705"/>
      <c r="D182" s="705"/>
      <c r="E182" s="706">
        <v>4</v>
      </c>
      <c r="F182" s="706">
        <v>4</v>
      </c>
      <c r="G182" s="707">
        <f t="shared" si="3"/>
        <v>4</v>
      </c>
      <c r="H182" s="706">
        <f t="shared" si="3"/>
        <v>4</v>
      </c>
    </row>
    <row r="183" spans="1:8">
      <c r="A183" s="540" t="s">
        <v>3596</v>
      </c>
      <c r="B183" s="541" t="s">
        <v>3597</v>
      </c>
      <c r="C183" s="705"/>
      <c r="D183" s="705"/>
      <c r="E183" s="706">
        <v>1</v>
      </c>
      <c r="F183" s="706">
        <v>1</v>
      </c>
      <c r="G183" s="707">
        <f t="shared" si="3"/>
        <v>1</v>
      </c>
      <c r="H183" s="706">
        <f t="shared" si="3"/>
        <v>1</v>
      </c>
    </row>
    <row r="184" spans="1:8">
      <c r="A184" s="540" t="s">
        <v>3602</v>
      </c>
      <c r="B184" s="541" t="s">
        <v>3603</v>
      </c>
      <c r="C184" s="705"/>
      <c r="D184" s="705"/>
      <c r="E184" s="706">
        <v>1</v>
      </c>
      <c r="F184" s="706">
        <v>1</v>
      </c>
      <c r="G184" s="707">
        <f t="shared" si="3"/>
        <v>1</v>
      </c>
      <c r="H184" s="706">
        <f t="shared" si="3"/>
        <v>1</v>
      </c>
    </row>
    <row r="185" spans="1:8">
      <c r="A185" s="540" t="s">
        <v>3610</v>
      </c>
      <c r="B185" s="541" t="s">
        <v>3611</v>
      </c>
      <c r="C185" s="705"/>
      <c r="D185" s="705"/>
      <c r="E185" s="706">
        <v>3</v>
      </c>
      <c r="F185" s="706">
        <v>3</v>
      </c>
      <c r="G185" s="707">
        <f t="shared" si="3"/>
        <v>3</v>
      </c>
      <c r="H185" s="706">
        <f t="shared" si="3"/>
        <v>3</v>
      </c>
    </row>
    <row r="186" spans="1:8">
      <c r="A186" s="540" t="s">
        <v>3665</v>
      </c>
      <c r="B186" s="541" t="s">
        <v>3666</v>
      </c>
      <c r="C186" s="705"/>
      <c r="D186" s="705"/>
      <c r="E186" s="706">
        <v>1</v>
      </c>
      <c r="F186" s="706">
        <v>1</v>
      </c>
      <c r="G186" s="707">
        <f t="shared" si="3"/>
        <v>1</v>
      </c>
      <c r="H186" s="706">
        <f t="shared" si="3"/>
        <v>1</v>
      </c>
    </row>
    <row r="187" spans="1:8">
      <c r="A187" s="528" t="s">
        <v>3606</v>
      </c>
      <c r="B187" s="529" t="s">
        <v>3607</v>
      </c>
      <c r="C187" s="705"/>
      <c r="D187" s="705"/>
      <c r="E187" s="706"/>
      <c r="F187" s="706"/>
      <c r="G187" s="707">
        <f t="shared" si="3"/>
        <v>0</v>
      </c>
      <c r="H187" s="706">
        <f t="shared" si="3"/>
        <v>0</v>
      </c>
    </row>
    <row r="188" spans="1:8">
      <c r="A188" s="528" t="s">
        <v>3608</v>
      </c>
      <c r="B188" s="529" t="s">
        <v>3609</v>
      </c>
      <c r="C188" s="705"/>
      <c r="D188" s="705"/>
      <c r="E188" s="706"/>
      <c r="F188" s="706"/>
      <c r="G188" s="707">
        <f t="shared" si="3"/>
        <v>0</v>
      </c>
      <c r="H188" s="706">
        <f t="shared" si="3"/>
        <v>0</v>
      </c>
    </row>
    <row r="189" spans="1:8">
      <c r="A189" s="528" t="s">
        <v>4718</v>
      </c>
      <c r="B189" s="529" t="s">
        <v>4719</v>
      </c>
      <c r="C189" s="705"/>
      <c r="D189" s="705"/>
      <c r="E189" s="706"/>
      <c r="F189" s="706"/>
      <c r="G189" s="707">
        <f t="shared" si="3"/>
        <v>0</v>
      </c>
      <c r="H189" s="706">
        <f t="shared" si="3"/>
        <v>0</v>
      </c>
    </row>
    <row r="190" spans="1:8">
      <c r="A190" s="528" t="s">
        <v>3682</v>
      </c>
      <c r="B190" s="529" t="s">
        <v>3683</v>
      </c>
      <c r="C190" s="705"/>
      <c r="D190" s="705"/>
      <c r="E190" s="706">
        <v>8</v>
      </c>
      <c r="F190" s="706">
        <v>8</v>
      </c>
      <c r="G190" s="707">
        <f t="shared" si="3"/>
        <v>8</v>
      </c>
      <c r="H190" s="706">
        <f t="shared" si="3"/>
        <v>8</v>
      </c>
    </row>
    <row r="191" spans="1:8">
      <c r="A191" s="540" t="s">
        <v>3684</v>
      </c>
      <c r="B191" s="541" t="s">
        <v>3685</v>
      </c>
      <c r="C191" s="705"/>
      <c r="D191" s="705"/>
      <c r="E191" s="706">
        <v>1</v>
      </c>
      <c r="F191" s="706">
        <v>1</v>
      </c>
      <c r="G191" s="707">
        <f t="shared" si="3"/>
        <v>1</v>
      </c>
      <c r="H191" s="706">
        <f t="shared" si="3"/>
        <v>1</v>
      </c>
    </row>
    <row r="192" spans="1:8">
      <c r="A192" s="540" t="s">
        <v>3686</v>
      </c>
      <c r="B192" s="541" t="s">
        <v>3687</v>
      </c>
      <c r="C192" s="705"/>
      <c r="D192" s="705"/>
      <c r="E192" s="706">
        <v>1</v>
      </c>
      <c r="F192" s="706">
        <v>1</v>
      </c>
      <c r="G192" s="707">
        <f t="shared" si="3"/>
        <v>1</v>
      </c>
      <c r="H192" s="706">
        <f t="shared" si="3"/>
        <v>1</v>
      </c>
    </row>
    <row r="193" spans="1:8">
      <c r="A193" s="540" t="s">
        <v>3688</v>
      </c>
      <c r="B193" s="541" t="s">
        <v>3689</v>
      </c>
      <c r="C193" s="705"/>
      <c r="D193" s="705"/>
      <c r="E193" s="706">
        <v>1</v>
      </c>
      <c r="F193" s="706">
        <v>1</v>
      </c>
      <c r="G193" s="707">
        <f t="shared" si="3"/>
        <v>1</v>
      </c>
      <c r="H193" s="706">
        <f t="shared" si="3"/>
        <v>1</v>
      </c>
    </row>
    <row r="194" spans="1:8">
      <c r="A194" s="528" t="s">
        <v>3690</v>
      </c>
      <c r="B194" s="529" t="s">
        <v>3691</v>
      </c>
      <c r="C194" s="705"/>
      <c r="D194" s="705"/>
      <c r="E194" s="706">
        <v>13</v>
      </c>
      <c r="F194" s="706">
        <v>13</v>
      </c>
      <c r="G194" s="707">
        <f t="shared" si="3"/>
        <v>13</v>
      </c>
      <c r="H194" s="706">
        <f t="shared" si="3"/>
        <v>13</v>
      </c>
    </row>
    <row r="195" spans="1:8">
      <c r="A195" s="528" t="s">
        <v>3692</v>
      </c>
      <c r="B195" s="529" t="s">
        <v>3693</v>
      </c>
      <c r="C195" s="705"/>
      <c r="D195" s="705"/>
      <c r="E195" s="706">
        <v>1</v>
      </c>
      <c r="F195" s="706">
        <v>1</v>
      </c>
      <c r="G195" s="707">
        <f t="shared" si="3"/>
        <v>1</v>
      </c>
      <c r="H195" s="706">
        <f t="shared" si="3"/>
        <v>1</v>
      </c>
    </row>
    <row r="196" spans="1:8">
      <c r="A196" s="540" t="s">
        <v>3694</v>
      </c>
      <c r="B196" s="541" t="s">
        <v>3695</v>
      </c>
      <c r="C196" s="705"/>
      <c r="D196" s="705"/>
      <c r="E196" s="706">
        <v>1</v>
      </c>
      <c r="F196" s="706">
        <v>1</v>
      </c>
      <c r="G196" s="707">
        <f t="shared" si="3"/>
        <v>1</v>
      </c>
      <c r="H196" s="706">
        <f t="shared" si="3"/>
        <v>1</v>
      </c>
    </row>
    <row r="197" spans="1:8">
      <c r="A197" s="540" t="s">
        <v>3696</v>
      </c>
      <c r="B197" s="541" t="s">
        <v>3697</v>
      </c>
      <c r="C197" s="705"/>
      <c r="D197" s="705"/>
      <c r="E197" s="706">
        <v>1</v>
      </c>
      <c r="F197" s="706">
        <v>1</v>
      </c>
      <c r="G197" s="707">
        <f t="shared" si="3"/>
        <v>1</v>
      </c>
      <c r="H197" s="706">
        <f t="shared" si="3"/>
        <v>1</v>
      </c>
    </row>
    <row r="198" spans="1:8">
      <c r="A198" s="528" t="s">
        <v>4720</v>
      </c>
      <c r="B198" s="529" t="s">
        <v>4721</v>
      </c>
      <c r="C198" s="705"/>
      <c r="D198" s="705"/>
      <c r="E198" s="706"/>
      <c r="F198" s="706"/>
      <c r="G198" s="707">
        <f t="shared" si="3"/>
        <v>0</v>
      </c>
      <c r="H198" s="706">
        <f t="shared" si="3"/>
        <v>0</v>
      </c>
    </row>
    <row r="199" spans="1:8">
      <c r="A199" s="540" t="s">
        <v>3704</v>
      </c>
      <c r="B199" s="541" t="s">
        <v>3705</v>
      </c>
      <c r="C199" s="705"/>
      <c r="D199" s="705"/>
      <c r="E199" s="706">
        <v>1</v>
      </c>
      <c r="F199" s="706">
        <v>1</v>
      </c>
      <c r="G199" s="707">
        <f t="shared" si="3"/>
        <v>1</v>
      </c>
      <c r="H199" s="706">
        <f t="shared" si="3"/>
        <v>1</v>
      </c>
    </row>
    <row r="200" spans="1:8">
      <c r="A200" s="528" t="s">
        <v>4722</v>
      </c>
      <c r="B200" s="529" t="s">
        <v>4723</v>
      </c>
      <c r="C200" s="705"/>
      <c r="D200" s="705"/>
      <c r="E200" s="706"/>
      <c r="F200" s="706"/>
      <c r="G200" s="707">
        <f t="shared" si="3"/>
        <v>0</v>
      </c>
      <c r="H200" s="706">
        <f t="shared" si="3"/>
        <v>0</v>
      </c>
    </row>
    <row r="201" spans="1:8">
      <c r="A201" s="540" t="s">
        <v>3712</v>
      </c>
      <c r="B201" s="541" t="s">
        <v>3713</v>
      </c>
      <c r="C201" s="705"/>
      <c r="D201" s="705"/>
      <c r="E201" s="706">
        <v>2</v>
      </c>
      <c r="F201" s="706">
        <v>2</v>
      </c>
      <c r="G201" s="707">
        <f t="shared" si="3"/>
        <v>2</v>
      </c>
      <c r="H201" s="706">
        <f t="shared" si="3"/>
        <v>2</v>
      </c>
    </row>
    <row r="202" spans="1:8">
      <c r="A202" s="540" t="s">
        <v>3757</v>
      </c>
      <c r="B202" s="541" t="s">
        <v>3758</v>
      </c>
      <c r="C202" s="705"/>
      <c r="D202" s="705"/>
      <c r="E202" s="706">
        <v>6</v>
      </c>
      <c r="F202" s="706">
        <v>6</v>
      </c>
      <c r="G202" s="707">
        <f t="shared" si="3"/>
        <v>6</v>
      </c>
      <c r="H202" s="706">
        <f t="shared" si="3"/>
        <v>6</v>
      </c>
    </row>
    <row r="203" spans="1:8">
      <c r="A203" s="540" t="s">
        <v>4335</v>
      </c>
      <c r="B203" s="541" t="s">
        <v>4336</v>
      </c>
      <c r="C203" s="705"/>
      <c r="D203" s="705"/>
      <c r="E203" s="706">
        <v>1</v>
      </c>
      <c r="F203" s="706">
        <v>1</v>
      </c>
      <c r="G203" s="707">
        <f t="shared" si="3"/>
        <v>1</v>
      </c>
      <c r="H203" s="706">
        <f t="shared" si="3"/>
        <v>1</v>
      </c>
    </row>
    <row r="204" spans="1:8" ht="13.6">
      <c r="A204" s="270"/>
      <c r="B204" s="139"/>
      <c r="C204" s="710">
        <f>SUM(C15:C202)</f>
        <v>2</v>
      </c>
      <c r="D204" s="710">
        <f>SUM(D15:D202)</f>
        <v>2</v>
      </c>
      <c r="E204" s="711">
        <f>SUM(E15:E203)</f>
        <v>1055</v>
      </c>
      <c r="F204" s="711">
        <f>SUM(F10:F203)</f>
        <v>1055</v>
      </c>
      <c r="G204" s="711">
        <f t="shared" ref="G204:H204" si="4">SUM(G10:G203)</f>
        <v>1057</v>
      </c>
      <c r="H204" s="711">
        <f t="shared" si="4"/>
        <v>1057</v>
      </c>
    </row>
    <row r="205" spans="1:8" ht="13.6">
      <c r="A205" s="270"/>
      <c r="B205" s="363" t="s">
        <v>1761</v>
      </c>
      <c r="C205" s="136"/>
      <c r="D205" s="136"/>
      <c r="E205" s="137"/>
      <c r="F205" s="137"/>
      <c r="G205" s="138"/>
      <c r="H205" s="137"/>
    </row>
    <row r="206" spans="1:8">
      <c r="A206" s="512" t="s">
        <v>2901</v>
      </c>
      <c r="B206" s="513" t="s">
        <v>2902</v>
      </c>
      <c r="C206" s="712">
        <v>26</v>
      </c>
      <c r="D206" s="712">
        <v>26</v>
      </c>
      <c r="E206" s="706">
        <v>8</v>
      </c>
      <c r="F206" s="706">
        <v>8</v>
      </c>
      <c r="G206" s="707">
        <f>C206+E206</f>
        <v>34</v>
      </c>
      <c r="H206" s="707">
        <f>D206+F206</f>
        <v>34</v>
      </c>
    </row>
    <row r="207" spans="1:8">
      <c r="A207" s="512" t="s">
        <v>2907</v>
      </c>
      <c r="B207" s="513" t="s">
        <v>2908</v>
      </c>
      <c r="C207" s="712">
        <v>352</v>
      </c>
      <c r="D207" s="712">
        <v>352</v>
      </c>
      <c r="E207" s="706">
        <v>6</v>
      </c>
      <c r="F207" s="706">
        <v>6</v>
      </c>
      <c r="G207" s="707">
        <f t="shared" ref="G207:H270" si="5">C207+E207</f>
        <v>358</v>
      </c>
      <c r="H207" s="707">
        <f t="shared" si="5"/>
        <v>358</v>
      </c>
    </row>
    <row r="208" spans="1:8">
      <c r="A208" s="512" t="s">
        <v>2308</v>
      </c>
      <c r="B208" s="513" t="s">
        <v>2309</v>
      </c>
      <c r="C208" s="712">
        <v>0</v>
      </c>
      <c r="D208" s="712">
        <v>0</v>
      </c>
      <c r="E208" s="706">
        <v>1</v>
      </c>
      <c r="F208" s="706">
        <v>1</v>
      </c>
      <c r="G208" s="707">
        <f t="shared" si="5"/>
        <v>1</v>
      </c>
      <c r="H208" s="707">
        <f t="shared" si="5"/>
        <v>1</v>
      </c>
    </row>
    <row r="209" spans="1:8">
      <c r="A209" s="512" t="s">
        <v>2997</v>
      </c>
      <c r="B209" s="513" t="s">
        <v>2998</v>
      </c>
      <c r="C209" s="712"/>
      <c r="D209" s="712"/>
      <c r="E209" s="706"/>
      <c r="F209" s="706"/>
      <c r="G209" s="707">
        <f t="shared" si="5"/>
        <v>0</v>
      </c>
      <c r="H209" s="707">
        <f t="shared" si="5"/>
        <v>0</v>
      </c>
    </row>
    <row r="210" spans="1:8">
      <c r="A210" s="512" t="s">
        <v>4724</v>
      </c>
      <c r="B210" s="513" t="s">
        <v>4725</v>
      </c>
      <c r="C210" s="712">
        <v>0</v>
      </c>
      <c r="D210" s="712">
        <v>0</v>
      </c>
      <c r="E210" s="706"/>
      <c r="F210" s="706"/>
      <c r="G210" s="707">
        <f t="shared" si="5"/>
        <v>0</v>
      </c>
      <c r="H210" s="707">
        <f t="shared" si="5"/>
        <v>0</v>
      </c>
    </row>
    <row r="211" spans="1:8">
      <c r="A211" s="512" t="s">
        <v>3047</v>
      </c>
      <c r="B211" s="513" t="s">
        <v>3048</v>
      </c>
      <c r="C211" s="712"/>
      <c r="D211" s="712"/>
      <c r="E211" s="706"/>
      <c r="F211" s="706"/>
      <c r="G211" s="707">
        <f t="shared" si="5"/>
        <v>0</v>
      </c>
      <c r="H211" s="707">
        <f t="shared" si="5"/>
        <v>0</v>
      </c>
    </row>
    <row r="212" spans="1:8">
      <c r="A212" s="516" t="s">
        <v>3055</v>
      </c>
      <c r="B212" s="517" t="s">
        <v>3056</v>
      </c>
      <c r="C212" s="712"/>
      <c r="D212" s="712"/>
      <c r="E212" s="706">
        <v>4</v>
      </c>
      <c r="F212" s="706">
        <v>4</v>
      </c>
      <c r="G212" s="707">
        <f t="shared" si="5"/>
        <v>4</v>
      </c>
      <c r="H212" s="707">
        <f t="shared" si="5"/>
        <v>4</v>
      </c>
    </row>
    <row r="213" spans="1:8">
      <c r="A213" s="512" t="s">
        <v>4726</v>
      </c>
      <c r="B213" s="513" t="s">
        <v>4727</v>
      </c>
      <c r="C213" s="712">
        <v>0</v>
      </c>
      <c r="D213" s="712">
        <v>0</v>
      </c>
      <c r="E213" s="706"/>
      <c r="F213" s="706"/>
      <c r="G213" s="707">
        <f t="shared" si="5"/>
        <v>0</v>
      </c>
      <c r="H213" s="707">
        <f t="shared" si="5"/>
        <v>0</v>
      </c>
    </row>
    <row r="214" spans="1:8">
      <c r="A214" s="512" t="s">
        <v>3067</v>
      </c>
      <c r="B214" s="513" t="s">
        <v>3068</v>
      </c>
      <c r="C214" s="712"/>
      <c r="D214" s="712"/>
      <c r="E214" s="706"/>
      <c r="F214" s="706"/>
      <c r="G214" s="707">
        <f t="shared" si="5"/>
        <v>0</v>
      </c>
      <c r="H214" s="707">
        <f t="shared" si="5"/>
        <v>0</v>
      </c>
    </row>
    <row r="215" spans="1:8">
      <c r="A215" s="512" t="s">
        <v>3069</v>
      </c>
      <c r="B215" s="513" t="s">
        <v>3070</v>
      </c>
      <c r="C215" s="712"/>
      <c r="D215" s="712"/>
      <c r="E215" s="706">
        <v>164</v>
      </c>
      <c r="F215" s="706">
        <v>164</v>
      </c>
      <c r="G215" s="707">
        <f t="shared" si="5"/>
        <v>164</v>
      </c>
      <c r="H215" s="707">
        <f t="shared" si="5"/>
        <v>164</v>
      </c>
    </row>
    <row r="216" spans="1:8">
      <c r="A216" s="512" t="s">
        <v>3071</v>
      </c>
      <c r="B216" s="513" t="s">
        <v>3072</v>
      </c>
      <c r="C216" s="712"/>
      <c r="D216" s="712"/>
      <c r="E216" s="706"/>
      <c r="F216" s="706"/>
      <c r="G216" s="707">
        <f t="shared" si="5"/>
        <v>0</v>
      </c>
      <c r="H216" s="707">
        <f t="shared" si="5"/>
        <v>0</v>
      </c>
    </row>
    <row r="217" spans="1:8">
      <c r="A217" s="512" t="s">
        <v>3077</v>
      </c>
      <c r="B217" s="513" t="s">
        <v>3078</v>
      </c>
      <c r="C217" s="712"/>
      <c r="D217" s="712"/>
      <c r="E217" s="706">
        <v>2</v>
      </c>
      <c r="F217" s="706">
        <v>2</v>
      </c>
      <c r="G217" s="707">
        <f t="shared" si="5"/>
        <v>2</v>
      </c>
      <c r="H217" s="707">
        <f t="shared" si="5"/>
        <v>2</v>
      </c>
    </row>
    <row r="218" spans="1:8">
      <c r="A218" s="512" t="s">
        <v>3079</v>
      </c>
      <c r="B218" s="513" t="s">
        <v>3080</v>
      </c>
      <c r="C218" s="712">
        <v>31</v>
      </c>
      <c r="D218" s="712">
        <v>31</v>
      </c>
      <c r="E218" s="706">
        <v>2039</v>
      </c>
      <c r="F218" s="706">
        <v>2039</v>
      </c>
      <c r="G218" s="707">
        <f t="shared" si="5"/>
        <v>2070</v>
      </c>
      <c r="H218" s="707">
        <f t="shared" si="5"/>
        <v>2070</v>
      </c>
    </row>
    <row r="219" spans="1:8">
      <c r="A219" s="512" t="s">
        <v>3081</v>
      </c>
      <c r="B219" s="513" t="s">
        <v>3082</v>
      </c>
      <c r="C219" s="712">
        <v>0</v>
      </c>
      <c r="D219" s="712">
        <v>0</v>
      </c>
      <c r="E219" s="706"/>
      <c r="F219" s="706"/>
      <c r="G219" s="707">
        <f t="shared" si="5"/>
        <v>0</v>
      </c>
      <c r="H219" s="707">
        <f t="shared" si="5"/>
        <v>0</v>
      </c>
    </row>
    <row r="220" spans="1:8">
      <c r="A220" s="512" t="s">
        <v>3103</v>
      </c>
      <c r="B220" s="513" t="s">
        <v>4582</v>
      </c>
      <c r="C220" s="712"/>
      <c r="D220" s="712"/>
      <c r="E220" s="706">
        <v>271</v>
      </c>
      <c r="F220" s="706">
        <v>271</v>
      </c>
      <c r="G220" s="707">
        <f t="shared" si="5"/>
        <v>271</v>
      </c>
      <c r="H220" s="707">
        <f t="shared" si="5"/>
        <v>271</v>
      </c>
    </row>
    <row r="221" spans="1:8">
      <c r="A221" s="512" t="s">
        <v>3108</v>
      </c>
      <c r="B221" s="513" t="s">
        <v>3109</v>
      </c>
      <c r="C221" s="712"/>
      <c r="D221" s="712"/>
      <c r="E221" s="706">
        <v>6</v>
      </c>
      <c r="F221" s="706">
        <v>6</v>
      </c>
      <c r="G221" s="707">
        <f t="shared" si="5"/>
        <v>6</v>
      </c>
      <c r="H221" s="707">
        <f t="shared" si="5"/>
        <v>6</v>
      </c>
    </row>
    <row r="222" spans="1:8">
      <c r="A222" s="512" t="s">
        <v>4606</v>
      </c>
      <c r="B222" s="513" t="s">
        <v>4607</v>
      </c>
      <c r="C222" s="712">
        <v>0</v>
      </c>
      <c r="D222" s="712">
        <v>0</v>
      </c>
      <c r="E222" s="706"/>
      <c r="F222" s="706"/>
      <c r="G222" s="707">
        <f t="shared" si="5"/>
        <v>0</v>
      </c>
      <c r="H222" s="707">
        <f t="shared" si="5"/>
        <v>0</v>
      </c>
    </row>
    <row r="223" spans="1:8">
      <c r="A223" s="512" t="s">
        <v>3110</v>
      </c>
      <c r="B223" s="513" t="s">
        <v>3111</v>
      </c>
      <c r="C223" s="712"/>
      <c r="D223" s="712"/>
      <c r="E223" s="706">
        <v>8</v>
      </c>
      <c r="F223" s="706">
        <v>8</v>
      </c>
      <c r="G223" s="707">
        <f t="shared" si="5"/>
        <v>8</v>
      </c>
      <c r="H223" s="707">
        <f t="shared" si="5"/>
        <v>8</v>
      </c>
    </row>
    <row r="224" spans="1:8">
      <c r="A224" s="512" t="s">
        <v>4728</v>
      </c>
      <c r="B224" s="513" t="s">
        <v>4729</v>
      </c>
      <c r="C224" s="712">
        <v>0</v>
      </c>
      <c r="D224" s="712">
        <v>0</v>
      </c>
      <c r="E224" s="706"/>
      <c r="F224" s="706"/>
      <c r="G224" s="707">
        <f t="shared" si="5"/>
        <v>0</v>
      </c>
      <c r="H224" s="707">
        <f t="shared" si="5"/>
        <v>0</v>
      </c>
    </row>
    <row r="225" spans="1:8">
      <c r="A225" s="512" t="s">
        <v>3112</v>
      </c>
      <c r="B225" s="513" t="s">
        <v>3113</v>
      </c>
      <c r="C225" s="712">
        <v>285</v>
      </c>
      <c r="D225" s="712">
        <v>285</v>
      </c>
      <c r="E225" s="706">
        <v>12</v>
      </c>
      <c r="F225" s="706">
        <v>12</v>
      </c>
      <c r="G225" s="707">
        <f t="shared" si="5"/>
        <v>297</v>
      </c>
      <c r="H225" s="707">
        <f t="shared" si="5"/>
        <v>297</v>
      </c>
    </row>
    <row r="226" spans="1:8">
      <c r="A226" s="512" t="s">
        <v>3114</v>
      </c>
      <c r="B226" s="513" t="s">
        <v>3115</v>
      </c>
      <c r="C226" s="712">
        <v>2454</v>
      </c>
      <c r="D226" s="712">
        <v>2454</v>
      </c>
      <c r="E226" s="706">
        <v>2506</v>
      </c>
      <c r="F226" s="706">
        <v>2506</v>
      </c>
      <c r="G226" s="707">
        <f t="shared" si="5"/>
        <v>4960</v>
      </c>
      <c r="H226" s="707">
        <f t="shared" si="5"/>
        <v>4960</v>
      </c>
    </row>
    <row r="227" spans="1:8">
      <c r="A227" s="512" t="s">
        <v>3122</v>
      </c>
      <c r="B227" s="513" t="s">
        <v>3123</v>
      </c>
      <c r="C227" s="712">
        <v>0</v>
      </c>
      <c r="D227" s="712">
        <v>0</v>
      </c>
      <c r="E227" s="706"/>
      <c r="F227" s="706"/>
      <c r="G227" s="707">
        <f t="shared" si="5"/>
        <v>0</v>
      </c>
      <c r="H227" s="707">
        <f t="shared" si="5"/>
        <v>0</v>
      </c>
    </row>
    <row r="228" spans="1:8">
      <c r="A228" s="516" t="s">
        <v>3124</v>
      </c>
      <c r="B228" s="517" t="s">
        <v>3125</v>
      </c>
      <c r="C228" s="712"/>
      <c r="D228" s="712"/>
      <c r="E228" s="706">
        <v>1</v>
      </c>
      <c r="F228" s="706">
        <v>1</v>
      </c>
      <c r="G228" s="707">
        <f t="shared" si="5"/>
        <v>1</v>
      </c>
      <c r="H228" s="707">
        <f t="shared" si="5"/>
        <v>1</v>
      </c>
    </row>
    <row r="229" spans="1:8">
      <c r="A229" s="512" t="s">
        <v>3126</v>
      </c>
      <c r="B229" s="513" t="s">
        <v>3127</v>
      </c>
      <c r="C229" s="713"/>
      <c r="D229" s="713"/>
      <c r="E229" s="707">
        <v>4</v>
      </c>
      <c r="F229" s="707">
        <v>4</v>
      </c>
      <c r="G229" s="707">
        <f t="shared" si="5"/>
        <v>4</v>
      </c>
      <c r="H229" s="707">
        <f t="shared" si="5"/>
        <v>4</v>
      </c>
    </row>
    <row r="230" spans="1:8">
      <c r="A230" s="512" t="s">
        <v>3128</v>
      </c>
      <c r="B230" s="513" t="s">
        <v>3129</v>
      </c>
      <c r="C230" s="713"/>
      <c r="D230" s="713"/>
      <c r="E230" s="707">
        <v>4</v>
      </c>
      <c r="F230" s="707">
        <v>4</v>
      </c>
      <c r="G230" s="707">
        <f t="shared" si="5"/>
        <v>4</v>
      </c>
      <c r="H230" s="707">
        <f t="shared" si="5"/>
        <v>4</v>
      </c>
    </row>
    <row r="231" spans="1:8">
      <c r="A231" s="512" t="s">
        <v>3130</v>
      </c>
      <c r="B231" s="513" t="s">
        <v>3131</v>
      </c>
      <c r="C231" s="714"/>
      <c r="D231" s="714"/>
      <c r="E231" s="715">
        <v>5</v>
      </c>
      <c r="F231" s="715">
        <v>5</v>
      </c>
      <c r="G231" s="707">
        <f t="shared" si="5"/>
        <v>5</v>
      </c>
      <c r="H231" s="707">
        <f t="shared" si="5"/>
        <v>5</v>
      </c>
    </row>
    <row r="232" spans="1:8">
      <c r="A232" s="516" t="s">
        <v>3132</v>
      </c>
      <c r="B232" s="517" t="s">
        <v>3133</v>
      </c>
      <c r="C232" s="714"/>
      <c r="D232" s="714"/>
      <c r="E232" s="715">
        <v>1</v>
      </c>
      <c r="F232" s="715">
        <v>1</v>
      </c>
      <c r="G232" s="707">
        <f t="shared" si="5"/>
        <v>1</v>
      </c>
      <c r="H232" s="707">
        <f t="shared" si="5"/>
        <v>1</v>
      </c>
    </row>
    <row r="233" spans="1:8">
      <c r="A233" s="516" t="s">
        <v>3134</v>
      </c>
      <c r="B233" s="517" t="s">
        <v>3135</v>
      </c>
      <c r="C233" s="714"/>
      <c r="D233" s="714"/>
      <c r="E233" s="715">
        <v>1</v>
      </c>
      <c r="F233" s="715">
        <v>1</v>
      </c>
      <c r="G233" s="707">
        <f t="shared" si="5"/>
        <v>1</v>
      </c>
      <c r="H233" s="707">
        <f t="shared" si="5"/>
        <v>1</v>
      </c>
    </row>
    <row r="234" spans="1:8">
      <c r="A234" s="512" t="s">
        <v>3136</v>
      </c>
      <c r="B234" s="513" t="s">
        <v>3137</v>
      </c>
      <c r="C234" s="713"/>
      <c r="D234" s="713"/>
      <c r="E234" s="707">
        <v>6</v>
      </c>
      <c r="F234" s="707">
        <v>6</v>
      </c>
      <c r="G234" s="707">
        <f t="shared" si="5"/>
        <v>6</v>
      </c>
      <c r="H234" s="707">
        <f t="shared" si="5"/>
        <v>6</v>
      </c>
    </row>
    <row r="235" spans="1:8">
      <c r="A235" s="516" t="s">
        <v>3138</v>
      </c>
      <c r="B235" s="517" t="s">
        <v>3139</v>
      </c>
      <c r="C235" s="712"/>
      <c r="D235" s="712"/>
      <c r="E235" s="706">
        <v>1</v>
      </c>
      <c r="F235" s="706">
        <v>1</v>
      </c>
      <c r="G235" s="707">
        <f t="shared" si="5"/>
        <v>1</v>
      </c>
      <c r="H235" s="707">
        <f t="shared" si="5"/>
        <v>1</v>
      </c>
    </row>
    <row r="236" spans="1:8">
      <c r="A236" s="512" t="s">
        <v>3140</v>
      </c>
      <c r="B236" s="513" t="s">
        <v>3141</v>
      </c>
      <c r="C236" s="712"/>
      <c r="D236" s="712"/>
      <c r="E236" s="706">
        <v>12</v>
      </c>
      <c r="F236" s="706">
        <v>12</v>
      </c>
      <c r="G236" s="707">
        <f t="shared" si="5"/>
        <v>12</v>
      </c>
      <c r="H236" s="707">
        <f t="shared" si="5"/>
        <v>12</v>
      </c>
    </row>
    <row r="237" spans="1:8">
      <c r="A237" s="518" t="s">
        <v>3142</v>
      </c>
      <c r="B237" s="519" t="s">
        <v>3143</v>
      </c>
      <c r="C237" s="712"/>
      <c r="D237" s="712"/>
      <c r="E237" s="706">
        <v>65</v>
      </c>
      <c r="F237" s="706">
        <v>65</v>
      </c>
      <c r="G237" s="707">
        <f t="shared" si="5"/>
        <v>65</v>
      </c>
      <c r="H237" s="707">
        <f t="shared" si="5"/>
        <v>65</v>
      </c>
    </row>
    <row r="238" spans="1:8">
      <c r="A238" s="516" t="s">
        <v>3156</v>
      </c>
      <c r="B238" s="517" t="s">
        <v>3157</v>
      </c>
      <c r="C238" s="716"/>
      <c r="D238" s="716"/>
      <c r="E238" s="706">
        <v>4</v>
      </c>
      <c r="F238" s="706">
        <v>4</v>
      </c>
      <c r="G238" s="707">
        <f t="shared" si="5"/>
        <v>4</v>
      </c>
      <c r="H238" s="707">
        <f t="shared" si="5"/>
        <v>4</v>
      </c>
    </row>
    <row r="239" spans="1:8">
      <c r="A239" s="512" t="s">
        <v>4730</v>
      </c>
      <c r="B239" s="513" t="s">
        <v>4731</v>
      </c>
      <c r="C239" s="712"/>
      <c r="D239" s="712"/>
      <c r="E239" s="706">
        <v>3</v>
      </c>
      <c r="F239" s="706">
        <v>3</v>
      </c>
      <c r="G239" s="707">
        <f t="shared" si="5"/>
        <v>3</v>
      </c>
      <c r="H239" s="707">
        <f t="shared" si="5"/>
        <v>3</v>
      </c>
    </row>
    <row r="240" spans="1:8">
      <c r="A240" s="512" t="s">
        <v>3162</v>
      </c>
      <c r="B240" s="513" t="s">
        <v>3163</v>
      </c>
      <c r="C240" s="712">
        <v>237</v>
      </c>
      <c r="D240" s="712">
        <v>237</v>
      </c>
      <c r="E240" s="706">
        <v>115</v>
      </c>
      <c r="F240" s="706">
        <v>115</v>
      </c>
      <c r="G240" s="707">
        <f t="shared" si="5"/>
        <v>352</v>
      </c>
      <c r="H240" s="707">
        <f t="shared" si="5"/>
        <v>352</v>
      </c>
    </row>
    <row r="241" spans="1:8">
      <c r="A241" s="512" t="s">
        <v>4732</v>
      </c>
      <c r="B241" s="513" t="s">
        <v>4733</v>
      </c>
      <c r="C241" s="712"/>
      <c r="D241" s="712"/>
      <c r="E241" s="706"/>
      <c r="F241" s="706"/>
      <c r="G241" s="707">
        <f t="shared" si="5"/>
        <v>0</v>
      </c>
      <c r="H241" s="707">
        <f t="shared" si="5"/>
        <v>0</v>
      </c>
    </row>
    <row r="242" spans="1:8">
      <c r="A242" s="512" t="s">
        <v>3164</v>
      </c>
      <c r="B242" s="513" t="s">
        <v>3165</v>
      </c>
      <c r="C242" s="712"/>
      <c r="D242" s="712"/>
      <c r="E242" s="706">
        <v>21</v>
      </c>
      <c r="F242" s="706">
        <v>21</v>
      </c>
      <c r="G242" s="707">
        <f t="shared" si="5"/>
        <v>21</v>
      </c>
      <c r="H242" s="707">
        <f t="shared" si="5"/>
        <v>21</v>
      </c>
    </row>
    <row r="243" spans="1:8">
      <c r="A243" s="516" t="s">
        <v>3166</v>
      </c>
      <c r="B243" s="517" t="s">
        <v>3167</v>
      </c>
      <c r="C243" s="712"/>
      <c r="D243" s="712"/>
      <c r="E243" s="706">
        <v>1</v>
      </c>
      <c r="F243" s="706">
        <v>1</v>
      </c>
      <c r="G243" s="707">
        <f t="shared" si="5"/>
        <v>1</v>
      </c>
      <c r="H243" s="707">
        <f t="shared" si="5"/>
        <v>1</v>
      </c>
    </row>
    <row r="244" spans="1:8">
      <c r="A244" s="512" t="s">
        <v>3170</v>
      </c>
      <c r="B244" s="513" t="s">
        <v>3171</v>
      </c>
      <c r="C244" s="712"/>
      <c r="D244" s="712"/>
      <c r="E244" s="706">
        <v>2</v>
      </c>
      <c r="F244" s="706">
        <v>2</v>
      </c>
      <c r="G244" s="707">
        <f t="shared" si="5"/>
        <v>2</v>
      </c>
      <c r="H244" s="707">
        <f t="shared" si="5"/>
        <v>2</v>
      </c>
    </row>
    <row r="245" spans="1:8">
      <c r="A245" s="516" t="s">
        <v>3176</v>
      </c>
      <c r="B245" s="517" t="s">
        <v>3177</v>
      </c>
      <c r="C245" s="712"/>
      <c r="D245" s="712"/>
      <c r="E245" s="706">
        <v>1</v>
      </c>
      <c r="F245" s="706">
        <v>1</v>
      </c>
      <c r="G245" s="707">
        <f t="shared" si="5"/>
        <v>1</v>
      </c>
      <c r="H245" s="707">
        <f t="shared" si="5"/>
        <v>1</v>
      </c>
    </row>
    <row r="246" spans="1:8">
      <c r="A246" s="512" t="s">
        <v>3178</v>
      </c>
      <c r="B246" s="513" t="s">
        <v>3179</v>
      </c>
      <c r="C246" s="712">
        <v>5</v>
      </c>
      <c r="D246" s="712">
        <v>5</v>
      </c>
      <c r="E246" s="706">
        <v>3</v>
      </c>
      <c r="F246" s="706">
        <v>3</v>
      </c>
      <c r="G246" s="707">
        <f t="shared" si="5"/>
        <v>8</v>
      </c>
      <c r="H246" s="707">
        <f t="shared" si="5"/>
        <v>8</v>
      </c>
    </row>
    <row r="247" spans="1:8">
      <c r="A247" s="516" t="s">
        <v>3180</v>
      </c>
      <c r="B247" s="517" t="s">
        <v>3181</v>
      </c>
      <c r="C247" s="712"/>
      <c r="D247" s="712"/>
      <c r="E247" s="706">
        <v>1</v>
      </c>
      <c r="F247" s="706">
        <v>1</v>
      </c>
      <c r="G247" s="707">
        <f t="shared" si="5"/>
        <v>1</v>
      </c>
      <c r="H247" s="707">
        <f t="shared" si="5"/>
        <v>1</v>
      </c>
    </row>
    <row r="248" spans="1:8">
      <c r="A248" s="512" t="s">
        <v>3182</v>
      </c>
      <c r="B248" s="513" t="s">
        <v>3183</v>
      </c>
      <c r="C248" s="712"/>
      <c r="D248" s="712"/>
      <c r="E248" s="706"/>
      <c r="F248" s="706"/>
      <c r="G248" s="707">
        <f t="shared" si="5"/>
        <v>0</v>
      </c>
      <c r="H248" s="707">
        <f t="shared" si="5"/>
        <v>0</v>
      </c>
    </row>
    <row r="249" spans="1:8">
      <c r="A249" s="512" t="s">
        <v>3184</v>
      </c>
      <c r="B249" s="513" t="s">
        <v>3185</v>
      </c>
      <c r="C249" s="712"/>
      <c r="D249" s="712"/>
      <c r="E249" s="706"/>
      <c r="F249" s="706"/>
      <c r="G249" s="707">
        <f t="shared" si="5"/>
        <v>0</v>
      </c>
      <c r="H249" s="707">
        <f t="shared" si="5"/>
        <v>0</v>
      </c>
    </row>
    <row r="250" spans="1:8">
      <c r="A250" s="512" t="s">
        <v>3186</v>
      </c>
      <c r="B250" s="513" t="s">
        <v>3187</v>
      </c>
      <c r="C250" s="712"/>
      <c r="D250" s="712"/>
      <c r="E250" s="706">
        <v>6</v>
      </c>
      <c r="F250" s="706">
        <v>6</v>
      </c>
      <c r="G250" s="707">
        <f t="shared" si="5"/>
        <v>6</v>
      </c>
      <c r="H250" s="707">
        <f t="shared" si="5"/>
        <v>6</v>
      </c>
    </row>
    <row r="251" spans="1:8">
      <c r="A251" s="512" t="s">
        <v>3188</v>
      </c>
      <c r="B251" s="513" t="s">
        <v>3189</v>
      </c>
      <c r="C251" s="712"/>
      <c r="D251" s="712"/>
      <c r="E251" s="706"/>
      <c r="F251" s="706"/>
      <c r="G251" s="707">
        <f t="shared" si="5"/>
        <v>0</v>
      </c>
      <c r="H251" s="707">
        <f t="shared" si="5"/>
        <v>0</v>
      </c>
    </row>
    <row r="252" spans="1:8">
      <c r="A252" s="512" t="s">
        <v>3190</v>
      </c>
      <c r="B252" s="513" t="s">
        <v>3191</v>
      </c>
      <c r="C252" s="712"/>
      <c r="D252" s="712"/>
      <c r="E252" s="706">
        <v>7</v>
      </c>
      <c r="F252" s="706">
        <v>7</v>
      </c>
      <c r="G252" s="707">
        <f t="shared" si="5"/>
        <v>7</v>
      </c>
      <c r="H252" s="707">
        <f t="shared" si="5"/>
        <v>7</v>
      </c>
    </row>
    <row r="253" spans="1:8">
      <c r="A253" s="516" t="s">
        <v>3198</v>
      </c>
      <c r="B253" s="517" t="s">
        <v>3199</v>
      </c>
      <c r="C253" s="712"/>
      <c r="D253" s="712"/>
      <c r="E253" s="706">
        <v>7</v>
      </c>
      <c r="F253" s="706">
        <v>7</v>
      </c>
      <c r="G253" s="707">
        <f t="shared" si="5"/>
        <v>7</v>
      </c>
      <c r="H253" s="707">
        <f t="shared" si="5"/>
        <v>7</v>
      </c>
    </row>
    <row r="254" spans="1:8">
      <c r="A254" s="516" t="s">
        <v>3200</v>
      </c>
      <c r="B254" s="517" t="s">
        <v>3201</v>
      </c>
      <c r="C254" s="712"/>
      <c r="D254" s="712"/>
      <c r="E254" s="706">
        <v>1</v>
      </c>
      <c r="F254" s="706">
        <v>1</v>
      </c>
      <c r="G254" s="707">
        <f t="shared" si="5"/>
        <v>1</v>
      </c>
      <c r="H254" s="707">
        <f t="shared" si="5"/>
        <v>1</v>
      </c>
    </row>
    <row r="255" spans="1:8">
      <c r="A255" s="512" t="s">
        <v>4734</v>
      </c>
      <c r="B255" s="513" t="s">
        <v>4735</v>
      </c>
      <c r="C255" s="712"/>
      <c r="D255" s="712"/>
      <c r="E255" s="706"/>
      <c r="F255" s="706"/>
      <c r="G255" s="707">
        <f t="shared" si="5"/>
        <v>0</v>
      </c>
      <c r="H255" s="707">
        <f t="shared" si="5"/>
        <v>0</v>
      </c>
    </row>
    <row r="256" spans="1:8">
      <c r="A256" s="512" t="s">
        <v>3202</v>
      </c>
      <c r="B256" s="513" t="s">
        <v>4736</v>
      </c>
      <c r="C256" s="712"/>
      <c r="D256" s="712"/>
      <c r="E256" s="706">
        <v>21</v>
      </c>
      <c r="F256" s="706">
        <v>21</v>
      </c>
      <c r="G256" s="707">
        <f t="shared" si="5"/>
        <v>21</v>
      </c>
      <c r="H256" s="707">
        <f t="shared" si="5"/>
        <v>21</v>
      </c>
    </row>
    <row r="257" spans="1:8">
      <c r="A257" s="512" t="s">
        <v>142</v>
      </c>
      <c r="B257" s="513" t="s">
        <v>3359</v>
      </c>
      <c r="C257" s="712"/>
      <c r="D257" s="712"/>
      <c r="E257" s="706"/>
      <c r="F257" s="706"/>
      <c r="G257" s="707">
        <f t="shared" si="5"/>
        <v>0</v>
      </c>
      <c r="H257" s="707">
        <f t="shared" si="5"/>
        <v>0</v>
      </c>
    </row>
    <row r="258" spans="1:8">
      <c r="A258" s="528" t="s">
        <v>142</v>
      </c>
      <c r="B258" s="529" t="s">
        <v>4737</v>
      </c>
      <c r="C258" s="712"/>
      <c r="D258" s="712"/>
      <c r="E258" s="706">
        <v>54</v>
      </c>
      <c r="F258" s="706">
        <v>59</v>
      </c>
      <c r="G258" s="707">
        <f t="shared" si="5"/>
        <v>54</v>
      </c>
      <c r="H258" s="707">
        <f t="shared" si="5"/>
        <v>59</v>
      </c>
    </row>
    <row r="259" spans="1:8">
      <c r="A259" s="516" t="s">
        <v>3386</v>
      </c>
      <c r="B259" s="517" t="s">
        <v>3387</v>
      </c>
      <c r="C259" s="712">
        <v>4</v>
      </c>
      <c r="D259" s="712">
        <v>4</v>
      </c>
      <c r="E259" s="706"/>
      <c r="F259" s="706"/>
      <c r="G259" s="707">
        <f t="shared" si="5"/>
        <v>4</v>
      </c>
      <c r="H259" s="707">
        <f t="shared" si="5"/>
        <v>4</v>
      </c>
    </row>
    <row r="260" spans="1:8">
      <c r="A260" s="518" t="s">
        <v>3552</v>
      </c>
      <c r="B260" s="519" t="s">
        <v>4595</v>
      </c>
      <c r="C260" s="712">
        <v>20</v>
      </c>
      <c r="D260" s="712">
        <v>20</v>
      </c>
      <c r="E260" s="706">
        <v>186</v>
      </c>
      <c r="F260" s="706">
        <v>186</v>
      </c>
      <c r="G260" s="707">
        <f t="shared" si="5"/>
        <v>206</v>
      </c>
      <c r="H260" s="707">
        <f t="shared" si="5"/>
        <v>206</v>
      </c>
    </row>
    <row r="261" spans="1:8">
      <c r="A261" s="512" t="s">
        <v>3554</v>
      </c>
      <c r="B261" s="513" t="s">
        <v>4738</v>
      </c>
      <c r="C261" s="712">
        <v>0</v>
      </c>
      <c r="D261" s="712">
        <v>0</v>
      </c>
      <c r="E261" s="706"/>
      <c r="F261" s="706"/>
      <c r="G261" s="707">
        <f t="shared" si="5"/>
        <v>0</v>
      </c>
      <c r="H261" s="707">
        <f t="shared" si="5"/>
        <v>0</v>
      </c>
    </row>
    <row r="262" spans="1:8">
      <c r="A262" s="516" t="s">
        <v>3600</v>
      </c>
      <c r="B262" s="517" t="s">
        <v>3601</v>
      </c>
      <c r="C262" s="712"/>
      <c r="D262" s="712"/>
      <c r="E262" s="706">
        <v>1</v>
      </c>
      <c r="F262" s="706">
        <v>1</v>
      </c>
      <c r="G262" s="707">
        <f t="shared" si="5"/>
        <v>1</v>
      </c>
      <c r="H262" s="707">
        <f t="shared" si="5"/>
        <v>1</v>
      </c>
    </row>
    <row r="263" spans="1:8">
      <c r="A263" s="717" t="s">
        <v>3718</v>
      </c>
      <c r="B263" s="718" t="s">
        <v>3719</v>
      </c>
      <c r="C263" s="712"/>
      <c r="D263" s="712"/>
      <c r="E263" s="706">
        <v>1</v>
      </c>
      <c r="F263" s="706">
        <v>1</v>
      </c>
      <c r="G263" s="707">
        <f t="shared" si="5"/>
        <v>1</v>
      </c>
      <c r="H263" s="707">
        <f t="shared" si="5"/>
        <v>1</v>
      </c>
    </row>
    <row r="264" spans="1:8">
      <c r="A264" s="540" t="s">
        <v>3724</v>
      </c>
      <c r="B264" s="541" t="s">
        <v>3725</v>
      </c>
      <c r="C264" s="712">
        <v>1</v>
      </c>
      <c r="D264" s="712">
        <v>1</v>
      </c>
      <c r="E264" s="706"/>
      <c r="F264" s="706"/>
      <c r="G264" s="707">
        <f t="shared" si="5"/>
        <v>1</v>
      </c>
      <c r="H264" s="707">
        <f t="shared" si="5"/>
        <v>1</v>
      </c>
    </row>
    <row r="265" spans="1:8">
      <c r="A265" s="516" t="s">
        <v>3720</v>
      </c>
      <c r="B265" s="517" t="s">
        <v>3721</v>
      </c>
      <c r="C265" s="712"/>
      <c r="D265" s="712"/>
      <c r="E265" s="706">
        <v>1</v>
      </c>
      <c r="F265" s="706">
        <v>1</v>
      </c>
      <c r="G265" s="707">
        <f t="shared" si="5"/>
        <v>1</v>
      </c>
      <c r="H265" s="707">
        <f t="shared" si="5"/>
        <v>1</v>
      </c>
    </row>
    <row r="266" spans="1:8">
      <c r="A266" s="516" t="s">
        <v>4739</v>
      </c>
      <c r="B266" s="517" t="s">
        <v>4740</v>
      </c>
      <c r="C266" s="712">
        <v>1</v>
      </c>
      <c r="D266" s="712"/>
      <c r="E266" s="706"/>
      <c r="F266" s="706"/>
      <c r="G266" s="707">
        <f t="shared" si="5"/>
        <v>1</v>
      </c>
      <c r="H266" s="707">
        <f t="shared" si="5"/>
        <v>0</v>
      </c>
    </row>
    <row r="267" spans="1:8">
      <c r="A267" s="512" t="s">
        <v>4741</v>
      </c>
      <c r="B267" s="513" t="s">
        <v>4742</v>
      </c>
      <c r="C267" s="712">
        <v>8</v>
      </c>
      <c r="D267" s="712">
        <v>8</v>
      </c>
      <c r="E267" s="706"/>
      <c r="F267" s="706"/>
      <c r="G267" s="707">
        <f t="shared" si="5"/>
        <v>8</v>
      </c>
      <c r="H267" s="707">
        <f t="shared" si="5"/>
        <v>8</v>
      </c>
    </row>
    <row r="268" spans="1:8">
      <c r="A268" s="516" t="s">
        <v>3730</v>
      </c>
      <c r="B268" s="517" t="s">
        <v>3731</v>
      </c>
      <c r="C268" s="712">
        <v>38</v>
      </c>
      <c r="D268" s="712">
        <v>38</v>
      </c>
      <c r="E268" s="706"/>
      <c r="F268" s="706"/>
      <c r="G268" s="707">
        <f t="shared" si="5"/>
        <v>38</v>
      </c>
      <c r="H268" s="707">
        <f t="shared" si="5"/>
        <v>38</v>
      </c>
    </row>
    <row r="269" spans="1:8">
      <c r="A269" s="516" t="s">
        <v>4743</v>
      </c>
      <c r="B269" s="517" t="s">
        <v>4744</v>
      </c>
      <c r="C269" s="712"/>
      <c r="D269" s="712"/>
      <c r="E269" s="706">
        <v>1</v>
      </c>
      <c r="F269" s="706"/>
      <c r="G269" s="707">
        <f t="shared" si="5"/>
        <v>1</v>
      </c>
      <c r="H269" s="707">
        <f t="shared" si="5"/>
        <v>0</v>
      </c>
    </row>
    <row r="270" spans="1:8">
      <c r="A270" s="516" t="s">
        <v>3736</v>
      </c>
      <c r="B270" s="517" t="s">
        <v>3737</v>
      </c>
      <c r="C270" s="712"/>
      <c r="D270" s="712"/>
      <c r="E270" s="706">
        <v>1</v>
      </c>
      <c r="F270" s="706">
        <v>1</v>
      </c>
      <c r="G270" s="707">
        <f t="shared" si="5"/>
        <v>1</v>
      </c>
      <c r="H270" s="707">
        <f t="shared" si="5"/>
        <v>1</v>
      </c>
    </row>
    <row r="271" spans="1:8">
      <c r="A271" s="512" t="s">
        <v>3730</v>
      </c>
      <c r="B271" s="513" t="s">
        <v>3731</v>
      </c>
      <c r="C271" s="712"/>
      <c r="D271" s="712"/>
      <c r="E271" s="706"/>
      <c r="F271" s="706"/>
      <c r="G271" s="707">
        <f t="shared" ref="G271:H334" si="6">C271+E271</f>
        <v>0</v>
      </c>
      <c r="H271" s="707">
        <f t="shared" si="6"/>
        <v>0</v>
      </c>
    </row>
    <row r="272" spans="1:8">
      <c r="A272" s="512" t="s">
        <v>3738</v>
      </c>
      <c r="B272" s="513" t="s">
        <v>3739</v>
      </c>
      <c r="C272" s="712">
        <v>204</v>
      </c>
      <c r="D272" s="712">
        <v>204</v>
      </c>
      <c r="E272" s="706">
        <v>1</v>
      </c>
      <c r="F272" s="706">
        <v>1</v>
      </c>
      <c r="G272" s="707">
        <f t="shared" si="6"/>
        <v>205</v>
      </c>
      <c r="H272" s="707">
        <f t="shared" si="6"/>
        <v>205</v>
      </c>
    </row>
    <row r="273" spans="1:8">
      <c r="A273" s="512" t="s">
        <v>4745</v>
      </c>
      <c r="B273" s="513" t="s">
        <v>4746</v>
      </c>
      <c r="C273" s="712"/>
      <c r="D273" s="712"/>
      <c r="E273" s="706"/>
      <c r="F273" s="706"/>
      <c r="G273" s="707">
        <f t="shared" si="6"/>
        <v>0</v>
      </c>
      <c r="H273" s="707">
        <f t="shared" si="6"/>
        <v>0</v>
      </c>
    </row>
    <row r="274" spans="1:8">
      <c r="A274" s="512" t="s">
        <v>3742</v>
      </c>
      <c r="B274" s="513" t="s">
        <v>3743</v>
      </c>
      <c r="C274" s="712">
        <v>0</v>
      </c>
      <c r="D274" s="712">
        <v>0</v>
      </c>
      <c r="E274" s="706">
        <v>2</v>
      </c>
      <c r="F274" s="706">
        <v>2</v>
      </c>
      <c r="G274" s="707">
        <f t="shared" si="6"/>
        <v>2</v>
      </c>
      <c r="H274" s="707">
        <f t="shared" si="6"/>
        <v>2</v>
      </c>
    </row>
    <row r="275" spans="1:8">
      <c r="A275" s="512" t="s">
        <v>4747</v>
      </c>
      <c r="B275" s="513" t="s">
        <v>4748</v>
      </c>
      <c r="C275" s="712"/>
      <c r="D275" s="712"/>
      <c r="E275" s="706"/>
      <c r="F275" s="706"/>
      <c r="G275" s="707">
        <f t="shared" si="6"/>
        <v>0</v>
      </c>
      <c r="H275" s="707">
        <f t="shared" si="6"/>
        <v>0</v>
      </c>
    </row>
    <row r="276" spans="1:8">
      <c r="A276" s="512" t="s">
        <v>3744</v>
      </c>
      <c r="B276" s="513" t="s">
        <v>3745</v>
      </c>
      <c r="C276" s="712">
        <v>32</v>
      </c>
      <c r="D276" s="712">
        <v>32</v>
      </c>
      <c r="E276" s="706"/>
      <c r="F276" s="706"/>
      <c r="G276" s="707">
        <f t="shared" si="6"/>
        <v>32</v>
      </c>
      <c r="H276" s="707">
        <f t="shared" si="6"/>
        <v>32</v>
      </c>
    </row>
    <row r="277" spans="1:8">
      <c r="A277" s="516" t="s">
        <v>3746</v>
      </c>
      <c r="B277" s="517" t="s">
        <v>3747</v>
      </c>
      <c r="C277" s="712"/>
      <c r="D277" s="712"/>
      <c r="E277" s="706">
        <v>1</v>
      </c>
      <c r="F277" s="706">
        <v>1</v>
      </c>
      <c r="G277" s="707">
        <f t="shared" si="6"/>
        <v>1</v>
      </c>
      <c r="H277" s="707">
        <f t="shared" si="6"/>
        <v>1</v>
      </c>
    </row>
    <row r="278" spans="1:8">
      <c r="A278" s="516" t="s">
        <v>3768</v>
      </c>
      <c r="B278" s="517" t="s">
        <v>3769</v>
      </c>
      <c r="C278" s="712">
        <v>28</v>
      </c>
      <c r="D278" s="712">
        <v>28</v>
      </c>
      <c r="E278" s="706">
        <v>4</v>
      </c>
      <c r="F278" s="706">
        <v>4</v>
      </c>
      <c r="G278" s="707">
        <f t="shared" si="6"/>
        <v>32</v>
      </c>
      <c r="H278" s="707">
        <f t="shared" si="6"/>
        <v>32</v>
      </c>
    </row>
    <row r="279" spans="1:8">
      <c r="A279" s="512" t="s">
        <v>4749</v>
      </c>
      <c r="B279" s="513" t="s">
        <v>4750</v>
      </c>
      <c r="C279" s="712"/>
      <c r="D279" s="712"/>
      <c r="E279" s="706"/>
      <c r="F279" s="706"/>
      <c r="G279" s="707">
        <f t="shared" si="6"/>
        <v>0</v>
      </c>
      <c r="H279" s="707">
        <f t="shared" si="6"/>
        <v>0</v>
      </c>
    </row>
    <row r="280" spans="1:8">
      <c r="A280" s="516" t="s">
        <v>3748</v>
      </c>
      <c r="B280" s="517" t="s">
        <v>3749</v>
      </c>
      <c r="C280" s="714">
        <v>1</v>
      </c>
      <c r="D280" s="714">
        <v>1</v>
      </c>
      <c r="E280" s="715"/>
      <c r="F280" s="715"/>
      <c r="G280" s="707">
        <f t="shared" si="6"/>
        <v>1</v>
      </c>
      <c r="H280" s="707">
        <f t="shared" si="6"/>
        <v>1</v>
      </c>
    </row>
    <row r="281" spans="1:8">
      <c r="A281" s="516" t="s">
        <v>3754</v>
      </c>
      <c r="B281" s="517" t="s">
        <v>3755</v>
      </c>
      <c r="C281" s="714"/>
      <c r="D281" s="714"/>
      <c r="E281" s="715"/>
      <c r="F281" s="715"/>
      <c r="G281" s="707">
        <f t="shared" si="6"/>
        <v>0</v>
      </c>
      <c r="H281" s="707">
        <f t="shared" si="6"/>
        <v>0</v>
      </c>
    </row>
    <row r="282" spans="1:8">
      <c r="A282" s="516" t="s">
        <v>3760</v>
      </c>
      <c r="B282" s="517" t="s">
        <v>3761</v>
      </c>
      <c r="C282" s="714"/>
      <c r="D282" s="714"/>
      <c r="E282" s="715">
        <v>5</v>
      </c>
      <c r="F282" s="715">
        <v>5</v>
      </c>
      <c r="G282" s="707">
        <f t="shared" si="6"/>
        <v>5</v>
      </c>
      <c r="H282" s="707">
        <f t="shared" si="6"/>
        <v>5</v>
      </c>
    </row>
    <row r="283" spans="1:8">
      <c r="A283" s="516" t="s">
        <v>3762</v>
      </c>
      <c r="B283" s="517" t="s">
        <v>3763</v>
      </c>
      <c r="C283" s="714"/>
      <c r="D283" s="714"/>
      <c r="E283" s="715">
        <v>4</v>
      </c>
      <c r="F283" s="715">
        <v>4</v>
      </c>
      <c r="G283" s="707">
        <f t="shared" si="6"/>
        <v>4</v>
      </c>
      <c r="H283" s="707">
        <f t="shared" si="6"/>
        <v>4</v>
      </c>
    </row>
    <row r="284" spans="1:8">
      <c r="A284" s="512" t="s">
        <v>3768</v>
      </c>
      <c r="B284" s="513" t="s">
        <v>3769</v>
      </c>
      <c r="C284" s="713">
        <v>0</v>
      </c>
      <c r="D284" s="713">
        <v>0</v>
      </c>
      <c r="E284" s="707"/>
      <c r="F284" s="707"/>
      <c r="G284" s="707">
        <f t="shared" si="6"/>
        <v>0</v>
      </c>
      <c r="H284" s="707">
        <f t="shared" si="6"/>
        <v>0</v>
      </c>
    </row>
    <row r="285" spans="1:8">
      <c r="A285" s="516" t="s">
        <v>4751</v>
      </c>
      <c r="B285" s="517" t="s">
        <v>4752</v>
      </c>
      <c r="C285" s="714"/>
      <c r="D285" s="714"/>
      <c r="E285" s="715">
        <v>1</v>
      </c>
      <c r="F285" s="715"/>
      <c r="G285" s="707">
        <f t="shared" si="6"/>
        <v>1</v>
      </c>
      <c r="H285" s="707">
        <f t="shared" si="6"/>
        <v>0</v>
      </c>
    </row>
    <row r="286" spans="1:8">
      <c r="A286" s="516" t="s">
        <v>4753</v>
      </c>
      <c r="B286" s="517" t="s">
        <v>4754</v>
      </c>
      <c r="C286" s="714"/>
      <c r="D286" s="714"/>
      <c r="E286" s="715">
        <v>1</v>
      </c>
      <c r="F286" s="715"/>
      <c r="G286" s="707">
        <f t="shared" si="6"/>
        <v>1</v>
      </c>
      <c r="H286" s="707">
        <f t="shared" si="6"/>
        <v>0</v>
      </c>
    </row>
    <row r="287" spans="1:8">
      <c r="A287" s="516" t="s">
        <v>4755</v>
      </c>
      <c r="B287" s="517" t="s">
        <v>4756</v>
      </c>
      <c r="C287" s="714"/>
      <c r="D287" s="714"/>
      <c r="E287" s="715">
        <v>1</v>
      </c>
      <c r="F287" s="715"/>
      <c r="G287" s="707">
        <f t="shared" si="6"/>
        <v>1</v>
      </c>
      <c r="H287" s="707">
        <f t="shared" si="6"/>
        <v>0</v>
      </c>
    </row>
    <row r="288" spans="1:8">
      <c r="A288" s="516" t="s">
        <v>3754</v>
      </c>
      <c r="B288" s="517" t="s">
        <v>3755</v>
      </c>
      <c r="C288" s="714"/>
      <c r="D288" s="714"/>
      <c r="E288" s="715">
        <v>5</v>
      </c>
      <c r="F288" s="715">
        <v>5</v>
      </c>
      <c r="G288" s="707">
        <f t="shared" si="6"/>
        <v>5</v>
      </c>
      <c r="H288" s="707">
        <f t="shared" si="6"/>
        <v>5</v>
      </c>
    </row>
    <row r="289" spans="1:8">
      <c r="A289" s="512" t="s">
        <v>4757</v>
      </c>
      <c r="B289" s="513" t="s">
        <v>4758</v>
      </c>
      <c r="C289" s="714"/>
      <c r="D289" s="714"/>
      <c r="E289" s="715"/>
      <c r="F289" s="715"/>
      <c r="G289" s="707">
        <f t="shared" si="6"/>
        <v>0</v>
      </c>
      <c r="H289" s="707">
        <f t="shared" si="6"/>
        <v>0</v>
      </c>
    </row>
    <row r="290" spans="1:8">
      <c r="A290" s="512" t="s">
        <v>4759</v>
      </c>
      <c r="B290" s="513" t="s">
        <v>4760</v>
      </c>
      <c r="C290" s="713"/>
      <c r="D290" s="713"/>
      <c r="E290" s="707"/>
      <c r="F290" s="707"/>
      <c r="G290" s="707">
        <f t="shared" si="6"/>
        <v>0</v>
      </c>
      <c r="H290" s="707">
        <f t="shared" si="6"/>
        <v>0</v>
      </c>
    </row>
    <row r="291" spans="1:8">
      <c r="A291" s="512" t="s">
        <v>3776</v>
      </c>
      <c r="B291" s="513" t="s">
        <v>3777</v>
      </c>
      <c r="C291" s="713">
        <v>103</v>
      </c>
      <c r="D291" s="713">
        <v>103</v>
      </c>
      <c r="E291" s="707">
        <v>5</v>
      </c>
      <c r="F291" s="707">
        <v>5</v>
      </c>
      <c r="G291" s="707">
        <f t="shared" si="6"/>
        <v>108</v>
      </c>
      <c r="H291" s="707">
        <f t="shared" si="6"/>
        <v>108</v>
      </c>
    </row>
    <row r="292" spans="1:8">
      <c r="A292" s="516" t="s">
        <v>3780</v>
      </c>
      <c r="B292" s="517" t="s">
        <v>3781</v>
      </c>
      <c r="C292" s="712"/>
      <c r="D292" s="712"/>
      <c r="E292" s="706">
        <v>1</v>
      </c>
      <c r="F292" s="706">
        <v>1</v>
      </c>
      <c r="G292" s="707">
        <f t="shared" si="6"/>
        <v>1</v>
      </c>
      <c r="H292" s="707">
        <f t="shared" si="6"/>
        <v>1</v>
      </c>
    </row>
    <row r="293" spans="1:8">
      <c r="A293" s="516" t="s">
        <v>3782</v>
      </c>
      <c r="B293" s="517" t="s">
        <v>3783</v>
      </c>
      <c r="C293" s="712">
        <v>4</v>
      </c>
      <c r="D293" s="712">
        <v>4</v>
      </c>
      <c r="E293" s="706"/>
      <c r="F293" s="706"/>
      <c r="G293" s="707">
        <f t="shared" si="6"/>
        <v>4</v>
      </c>
      <c r="H293" s="707">
        <f t="shared" si="6"/>
        <v>4</v>
      </c>
    </row>
    <row r="294" spans="1:8">
      <c r="A294" s="512" t="s">
        <v>4761</v>
      </c>
      <c r="B294" s="513" t="s">
        <v>4762</v>
      </c>
      <c r="C294" s="712"/>
      <c r="D294" s="712"/>
      <c r="E294" s="706"/>
      <c r="F294" s="706"/>
      <c r="G294" s="707">
        <f t="shared" si="6"/>
        <v>0</v>
      </c>
      <c r="H294" s="707">
        <f t="shared" si="6"/>
        <v>0</v>
      </c>
    </row>
    <row r="295" spans="1:8">
      <c r="A295" s="512" t="s">
        <v>3786</v>
      </c>
      <c r="B295" s="513" t="s">
        <v>3787</v>
      </c>
      <c r="C295" s="712">
        <v>61</v>
      </c>
      <c r="D295" s="712">
        <v>61</v>
      </c>
      <c r="E295" s="706">
        <v>5</v>
      </c>
      <c r="F295" s="706">
        <v>5</v>
      </c>
      <c r="G295" s="707">
        <f t="shared" si="6"/>
        <v>66</v>
      </c>
      <c r="H295" s="707">
        <f t="shared" si="6"/>
        <v>66</v>
      </c>
    </row>
    <row r="296" spans="1:8">
      <c r="A296" s="516" t="s">
        <v>3788</v>
      </c>
      <c r="B296" s="517" t="s">
        <v>3789</v>
      </c>
      <c r="C296" s="712"/>
      <c r="D296" s="712"/>
      <c r="E296" s="706">
        <v>2</v>
      </c>
      <c r="F296" s="706">
        <v>2</v>
      </c>
      <c r="G296" s="707">
        <f t="shared" si="6"/>
        <v>2</v>
      </c>
      <c r="H296" s="707">
        <f t="shared" si="6"/>
        <v>2</v>
      </c>
    </row>
    <row r="297" spans="1:8">
      <c r="A297" s="512" t="s">
        <v>4763</v>
      </c>
      <c r="B297" s="513" t="s">
        <v>4764</v>
      </c>
      <c r="C297" s="712"/>
      <c r="D297" s="712"/>
      <c r="E297" s="706"/>
      <c r="F297" s="706"/>
      <c r="G297" s="707">
        <f t="shared" si="6"/>
        <v>0</v>
      </c>
      <c r="H297" s="707">
        <f t="shared" si="6"/>
        <v>0</v>
      </c>
    </row>
    <row r="298" spans="1:8">
      <c r="A298" s="512" t="s">
        <v>4765</v>
      </c>
      <c r="B298" s="513" t="s">
        <v>4766</v>
      </c>
      <c r="C298" s="712">
        <v>0</v>
      </c>
      <c r="D298" s="712">
        <v>0</v>
      </c>
      <c r="E298" s="706"/>
      <c r="F298" s="706"/>
      <c r="G298" s="707">
        <f t="shared" si="6"/>
        <v>0</v>
      </c>
      <c r="H298" s="707">
        <f t="shared" si="6"/>
        <v>0</v>
      </c>
    </row>
    <row r="299" spans="1:8">
      <c r="A299" s="512" t="s">
        <v>3794</v>
      </c>
      <c r="B299" s="513" t="s">
        <v>4767</v>
      </c>
      <c r="C299" s="712">
        <v>30</v>
      </c>
      <c r="D299" s="712">
        <v>30</v>
      </c>
      <c r="E299" s="706"/>
      <c r="F299" s="706"/>
      <c r="G299" s="707">
        <f t="shared" si="6"/>
        <v>30</v>
      </c>
      <c r="H299" s="707">
        <f t="shared" si="6"/>
        <v>30</v>
      </c>
    </row>
    <row r="300" spans="1:8">
      <c r="A300" s="512" t="s">
        <v>3798</v>
      </c>
      <c r="B300" s="513" t="s">
        <v>3799</v>
      </c>
      <c r="C300" s="712">
        <v>0</v>
      </c>
      <c r="D300" s="712">
        <v>0</v>
      </c>
      <c r="E300" s="706"/>
      <c r="F300" s="706"/>
      <c r="G300" s="707">
        <f t="shared" si="6"/>
        <v>0</v>
      </c>
      <c r="H300" s="707">
        <f t="shared" si="6"/>
        <v>0</v>
      </c>
    </row>
    <row r="301" spans="1:8">
      <c r="A301" s="512" t="s">
        <v>4768</v>
      </c>
      <c r="B301" s="513" t="s">
        <v>4769</v>
      </c>
      <c r="C301" s="712">
        <v>0</v>
      </c>
      <c r="D301" s="712">
        <v>0</v>
      </c>
      <c r="E301" s="706"/>
      <c r="F301" s="706"/>
      <c r="G301" s="707">
        <f t="shared" si="6"/>
        <v>0</v>
      </c>
      <c r="H301" s="707">
        <f t="shared" si="6"/>
        <v>0</v>
      </c>
    </row>
    <row r="302" spans="1:8">
      <c r="A302" s="512" t="s">
        <v>3818</v>
      </c>
      <c r="B302" s="513" t="s">
        <v>3819</v>
      </c>
      <c r="C302" s="712">
        <v>23</v>
      </c>
      <c r="D302" s="712">
        <v>23</v>
      </c>
      <c r="E302" s="706"/>
      <c r="F302" s="706"/>
      <c r="G302" s="707">
        <f t="shared" si="6"/>
        <v>23</v>
      </c>
      <c r="H302" s="707">
        <f t="shared" si="6"/>
        <v>23</v>
      </c>
    </row>
    <row r="303" spans="1:8">
      <c r="A303" s="516" t="s">
        <v>3820</v>
      </c>
      <c r="B303" s="517" t="s">
        <v>4770</v>
      </c>
      <c r="C303" s="712">
        <v>6</v>
      </c>
      <c r="D303" s="712">
        <v>6</v>
      </c>
      <c r="E303" s="706"/>
      <c r="F303" s="706"/>
      <c r="G303" s="707">
        <f t="shared" si="6"/>
        <v>6</v>
      </c>
      <c r="H303" s="707">
        <f t="shared" si="6"/>
        <v>6</v>
      </c>
    </row>
    <row r="304" spans="1:8">
      <c r="A304" s="516" t="s">
        <v>3822</v>
      </c>
      <c r="B304" s="517" t="s">
        <v>3823</v>
      </c>
      <c r="C304" s="712"/>
      <c r="D304" s="712"/>
      <c r="E304" s="709">
        <v>1</v>
      </c>
      <c r="F304" s="709">
        <v>1</v>
      </c>
      <c r="G304" s="707">
        <f t="shared" si="6"/>
        <v>1</v>
      </c>
      <c r="H304" s="707">
        <f t="shared" si="6"/>
        <v>1</v>
      </c>
    </row>
    <row r="305" spans="1:8">
      <c r="A305" s="516" t="s">
        <v>3824</v>
      </c>
      <c r="B305" s="517" t="s">
        <v>3825</v>
      </c>
      <c r="C305" s="712"/>
      <c r="D305" s="712"/>
      <c r="E305" s="709">
        <v>1</v>
      </c>
      <c r="F305" s="709">
        <v>1</v>
      </c>
      <c r="G305" s="707">
        <f t="shared" si="6"/>
        <v>1</v>
      </c>
      <c r="H305" s="707">
        <f t="shared" si="6"/>
        <v>1</v>
      </c>
    </row>
    <row r="306" spans="1:8">
      <c r="A306" s="516" t="s">
        <v>3826</v>
      </c>
      <c r="B306" s="517" t="s">
        <v>3827</v>
      </c>
      <c r="C306" s="712"/>
      <c r="D306" s="712"/>
      <c r="E306" s="709">
        <v>1</v>
      </c>
      <c r="F306" s="709">
        <v>1</v>
      </c>
      <c r="G306" s="707">
        <f t="shared" si="6"/>
        <v>1</v>
      </c>
      <c r="H306" s="707">
        <f t="shared" si="6"/>
        <v>1</v>
      </c>
    </row>
    <row r="307" spans="1:8">
      <c r="A307" s="516" t="s">
        <v>2045</v>
      </c>
      <c r="B307" s="517" t="s">
        <v>2046</v>
      </c>
      <c r="C307" s="712">
        <v>1</v>
      </c>
      <c r="D307" s="712">
        <v>1</v>
      </c>
      <c r="E307" s="709"/>
      <c r="F307" s="709"/>
      <c r="G307" s="707">
        <f t="shared" si="6"/>
        <v>1</v>
      </c>
      <c r="H307" s="707">
        <f t="shared" si="6"/>
        <v>1</v>
      </c>
    </row>
    <row r="308" spans="1:8">
      <c r="A308" s="516" t="s">
        <v>2051</v>
      </c>
      <c r="B308" s="517" t="s">
        <v>2052</v>
      </c>
      <c r="C308" s="712"/>
      <c r="D308" s="712"/>
      <c r="E308" s="709">
        <v>53</v>
      </c>
      <c r="F308" s="709">
        <v>53</v>
      </c>
      <c r="G308" s="707">
        <f t="shared" si="6"/>
        <v>53</v>
      </c>
      <c r="H308" s="707">
        <f t="shared" si="6"/>
        <v>53</v>
      </c>
    </row>
    <row r="309" spans="1:8">
      <c r="A309" s="516" t="s">
        <v>2054</v>
      </c>
      <c r="B309" s="517" t="s">
        <v>2055</v>
      </c>
      <c r="C309" s="712"/>
      <c r="D309" s="712"/>
      <c r="E309" s="709">
        <v>1</v>
      </c>
      <c r="F309" s="709">
        <v>1</v>
      </c>
      <c r="G309" s="707">
        <f t="shared" si="6"/>
        <v>1</v>
      </c>
      <c r="H309" s="707">
        <f t="shared" si="6"/>
        <v>1</v>
      </c>
    </row>
    <row r="310" spans="1:8">
      <c r="A310" s="512" t="s">
        <v>2035</v>
      </c>
      <c r="B310" s="513" t="s">
        <v>2036</v>
      </c>
      <c r="C310" s="712"/>
      <c r="D310" s="712"/>
      <c r="E310" s="706"/>
      <c r="F310" s="706"/>
      <c r="G310" s="707">
        <f t="shared" si="6"/>
        <v>0</v>
      </c>
      <c r="H310" s="707">
        <f t="shared" si="6"/>
        <v>0</v>
      </c>
    </row>
    <row r="311" spans="1:8">
      <c r="A311" s="535" t="s">
        <v>3955</v>
      </c>
      <c r="B311" s="536" t="s">
        <v>3956</v>
      </c>
      <c r="C311" s="712"/>
      <c r="D311" s="712"/>
      <c r="E311" s="706"/>
      <c r="F311" s="706"/>
      <c r="G311" s="707">
        <f t="shared" si="6"/>
        <v>0</v>
      </c>
      <c r="H311" s="707">
        <f t="shared" si="6"/>
        <v>0</v>
      </c>
    </row>
    <row r="312" spans="1:8">
      <c r="A312" s="516" t="s">
        <v>3957</v>
      </c>
      <c r="B312" s="517" t="s">
        <v>3958</v>
      </c>
      <c r="C312" s="712"/>
      <c r="D312" s="712"/>
      <c r="E312" s="706">
        <v>1</v>
      </c>
      <c r="F312" s="706">
        <v>1</v>
      </c>
      <c r="G312" s="707">
        <f t="shared" si="6"/>
        <v>1</v>
      </c>
      <c r="H312" s="707">
        <f t="shared" si="6"/>
        <v>1</v>
      </c>
    </row>
    <row r="313" spans="1:8">
      <c r="A313" s="516" t="s">
        <v>3971</v>
      </c>
      <c r="B313" s="517" t="s">
        <v>3972</v>
      </c>
      <c r="C313" s="712"/>
      <c r="D313" s="712"/>
      <c r="E313" s="706">
        <v>1</v>
      </c>
      <c r="F313" s="706">
        <v>1</v>
      </c>
      <c r="G313" s="707">
        <f t="shared" si="6"/>
        <v>1</v>
      </c>
      <c r="H313" s="707">
        <f t="shared" si="6"/>
        <v>1</v>
      </c>
    </row>
    <row r="314" spans="1:8">
      <c r="A314" s="512" t="s">
        <v>3989</v>
      </c>
      <c r="B314" s="513" t="s">
        <v>3990</v>
      </c>
      <c r="C314" s="712">
        <v>11</v>
      </c>
      <c r="D314" s="712">
        <v>11</v>
      </c>
      <c r="E314" s="706">
        <v>2</v>
      </c>
      <c r="F314" s="706">
        <v>2</v>
      </c>
      <c r="G314" s="707">
        <f t="shared" si="6"/>
        <v>13</v>
      </c>
      <c r="H314" s="707">
        <f t="shared" si="6"/>
        <v>13</v>
      </c>
    </row>
    <row r="315" spans="1:8">
      <c r="A315" s="516" t="s">
        <v>3993</v>
      </c>
      <c r="B315" s="517" t="s">
        <v>3994</v>
      </c>
      <c r="C315" s="712"/>
      <c r="D315" s="712"/>
      <c r="E315" s="706">
        <v>1</v>
      </c>
      <c r="F315" s="706">
        <v>1</v>
      </c>
      <c r="G315" s="707">
        <f t="shared" si="6"/>
        <v>1</v>
      </c>
      <c r="H315" s="707">
        <f t="shared" si="6"/>
        <v>1</v>
      </c>
    </row>
    <row r="316" spans="1:8">
      <c r="A316" s="512" t="s">
        <v>4771</v>
      </c>
      <c r="B316" s="513" t="s">
        <v>4772</v>
      </c>
      <c r="C316" s="712"/>
      <c r="D316" s="712"/>
      <c r="E316" s="706"/>
      <c r="F316" s="706"/>
      <c r="G316" s="707">
        <f t="shared" si="6"/>
        <v>0</v>
      </c>
      <c r="H316" s="707">
        <f t="shared" si="6"/>
        <v>0</v>
      </c>
    </row>
    <row r="317" spans="1:8">
      <c r="A317" s="516" t="s">
        <v>4773</v>
      </c>
      <c r="B317" s="517" t="s">
        <v>4774</v>
      </c>
      <c r="C317" s="712"/>
      <c r="D317" s="712"/>
      <c r="E317" s="706">
        <v>1</v>
      </c>
      <c r="F317" s="706"/>
      <c r="G317" s="707">
        <f t="shared" si="6"/>
        <v>1</v>
      </c>
      <c r="H317" s="707">
        <f t="shared" si="6"/>
        <v>0</v>
      </c>
    </row>
    <row r="318" spans="1:8">
      <c r="A318" s="516" t="s">
        <v>3999</v>
      </c>
      <c r="B318" s="517" t="s">
        <v>4000</v>
      </c>
      <c r="C318" s="712"/>
      <c r="D318" s="712"/>
      <c r="E318" s="706">
        <v>2</v>
      </c>
      <c r="F318" s="706">
        <v>2</v>
      </c>
      <c r="G318" s="707">
        <f t="shared" si="6"/>
        <v>2</v>
      </c>
      <c r="H318" s="707">
        <f t="shared" si="6"/>
        <v>2</v>
      </c>
    </row>
    <row r="319" spans="1:8">
      <c r="A319" s="512" t="s">
        <v>4001</v>
      </c>
      <c r="B319" s="513" t="s">
        <v>4002</v>
      </c>
      <c r="C319" s="712"/>
      <c r="D319" s="712"/>
      <c r="E319" s="706">
        <v>3</v>
      </c>
      <c r="F319" s="706">
        <v>3</v>
      </c>
      <c r="G319" s="707">
        <f t="shared" si="6"/>
        <v>3</v>
      </c>
      <c r="H319" s="707">
        <f t="shared" si="6"/>
        <v>3</v>
      </c>
    </row>
    <row r="320" spans="1:8">
      <c r="A320" s="512" t="s">
        <v>4045</v>
      </c>
      <c r="B320" s="513" t="s">
        <v>4046</v>
      </c>
      <c r="C320" s="713"/>
      <c r="D320" s="713"/>
      <c r="E320" s="707">
        <v>1</v>
      </c>
      <c r="F320" s="707">
        <v>1</v>
      </c>
      <c r="G320" s="707">
        <f t="shared" si="6"/>
        <v>1</v>
      </c>
      <c r="H320" s="707">
        <f t="shared" si="6"/>
        <v>1</v>
      </c>
    </row>
    <row r="321" spans="1:8">
      <c r="A321" s="516" t="s">
        <v>4047</v>
      </c>
      <c r="B321" s="517" t="s">
        <v>4048</v>
      </c>
      <c r="C321" s="713"/>
      <c r="D321" s="713"/>
      <c r="E321" s="707">
        <v>1</v>
      </c>
      <c r="F321" s="707">
        <v>1</v>
      </c>
      <c r="G321" s="707">
        <f t="shared" si="6"/>
        <v>1</v>
      </c>
      <c r="H321" s="707">
        <f t="shared" si="6"/>
        <v>1</v>
      </c>
    </row>
    <row r="322" spans="1:8">
      <c r="A322" s="512" t="s">
        <v>4775</v>
      </c>
      <c r="B322" s="513" t="s">
        <v>4776</v>
      </c>
      <c r="C322" s="713">
        <v>0</v>
      </c>
      <c r="D322" s="713">
        <v>0</v>
      </c>
      <c r="E322" s="707"/>
      <c r="F322" s="707"/>
      <c r="G322" s="707">
        <f t="shared" si="6"/>
        <v>0</v>
      </c>
      <c r="H322" s="707">
        <f t="shared" si="6"/>
        <v>0</v>
      </c>
    </row>
    <row r="323" spans="1:8">
      <c r="A323" s="512" t="s">
        <v>4051</v>
      </c>
      <c r="B323" s="513" t="s">
        <v>4052</v>
      </c>
      <c r="C323" s="713"/>
      <c r="D323" s="713"/>
      <c r="E323" s="707"/>
      <c r="F323" s="707"/>
      <c r="G323" s="707">
        <f t="shared" si="6"/>
        <v>0</v>
      </c>
      <c r="H323" s="707">
        <f t="shared" si="6"/>
        <v>0</v>
      </c>
    </row>
    <row r="324" spans="1:8">
      <c r="A324" s="512" t="s">
        <v>4053</v>
      </c>
      <c r="B324" s="513" t="s">
        <v>4054</v>
      </c>
      <c r="C324" s="713"/>
      <c r="D324" s="713"/>
      <c r="E324" s="707">
        <v>2</v>
      </c>
      <c r="F324" s="707">
        <v>2</v>
      </c>
      <c r="G324" s="707">
        <f t="shared" si="6"/>
        <v>2</v>
      </c>
      <c r="H324" s="707">
        <f t="shared" si="6"/>
        <v>2</v>
      </c>
    </row>
    <row r="325" spans="1:8">
      <c r="A325" s="512" t="s">
        <v>4063</v>
      </c>
      <c r="B325" s="513" t="s">
        <v>4064</v>
      </c>
      <c r="C325" s="712"/>
      <c r="D325" s="712"/>
      <c r="E325" s="706">
        <v>1</v>
      </c>
      <c r="F325" s="706">
        <v>1</v>
      </c>
      <c r="G325" s="707">
        <f t="shared" si="6"/>
        <v>1</v>
      </c>
      <c r="H325" s="707">
        <f t="shared" si="6"/>
        <v>1</v>
      </c>
    </row>
    <row r="326" spans="1:8">
      <c r="A326" s="512" t="s">
        <v>4090</v>
      </c>
      <c r="B326" s="513" t="s">
        <v>4091</v>
      </c>
      <c r="C326" s="712"/>
      <c r="D326" s="712"/>
      <c r="E326" s="706">
        <v>82</v>
      </c>
      <c r="F326" s="706">
        <v>82</v>
      </c>
      <c r="G326" s="707">
        <f t="shared" si="6"/>
        <v>82</v>
      </c>
      <c r="H326" s="707">
        <f t="shared" si="6"/>
        <v>82</v>
      </c>
    </row>
    <row r="327" spans="1:8">
      <c r="A327" s="512" t="s">
        <v>4096</v>
      </c>
      <c r="B327" s="513" t="s">
        <v>4097</v>
      </c>
      <c r="C327" s="712"/>
      <c r="D327" s="712"/>
      <c r="E327" s="706">
        <v>2</v>
      </c>
      <c r="F327" s="706">
        <v>2</v>
      </c>
      <c r="G327" s="707">
        <f t="shared" si="6"/>
        <v>2</v>
      </c>
      <c r="H327" s="707">
        <f t="shared" si="6"/>
        <v>2</v>
      </c>
    </row>
    <row r="328" spans="1:8">
      <c r="A328" s="512" t="s">
        <v>4106</v>
      </c>
      <c r="B328" s="513" t="s">
        <v>4107</v>
      </c>
      <c r="C328" s="712"/>
      <c r="D328" s="712"/>
      <c r="E328" s="706"/>
      <c r="F328" s="706"/>
      <c r="G328" s="707">
        <f t="shared" si="6"/>
        <v>0</v>
      </c>
      <c r="H328" s="707">
        <f t="shared" si="6"/>
        <v>0</v>
      </c>
    </row>
    <row r="329" spans="1:8">
      <c r="A329" s="512" t="s">
        <v>4113</v>
      </c>
      <c r="B329" s="513" t="s">
        <v>4114</v>
      </c>
      <c r="C329" s="712"/>
      <c r="D329" s="712"/>
      <c r="E329" s="706">
        <v>231</v>
      </c>
      <c r="F329" s="706">
        <v>231</v>
      </c>
      <c r="G329" s="707">
        <f t="shared" si="6"/>
        <v>231</v>
      </c>
      <c r="H329" s="707">
        <f t="shared" si="6"/>
        <v>231</v>
      </c>
    </row>
    <row r="330" spans="1:8">
      <c r="A330" s="512" t="s">
        <v>4117</v>
      </c>
      <c r="B330" s="513" t="s">
        <v>4118</v>
      </c>
      <c r="C330" s="712">
        <v>0</v>
      </c>
      <c r="D330" s="712">
        <v>0</v>
      </c>
      <c r="E330" s="706">
        <v>1</v>
      </c>
      <c r="F330" s="706">
        <v>1</v>
      </c>
      <c r="G330" s="707">
        <f t="shared" si="6"/>
        <v>1</v>
      </c>
      <c r="H330" s="707">
        <f t="shared" si="6"/>
        <v>1</v>
      </c>
    </row>
    <row r="331" spans="1:8">
      <c r="A331" s="516" t="s">
        <v>4129</v>
      </c>
      <c r="B331" s="517" t="s">
        <v>4130</v>
      </c>
      <c r="C331" s="712">
        <v>3</v>
      </c>
      <c r="D331" s="712">
        <v>3</v>
      </c>
      <c r="E331" s="706"/>
      <c r="F331" s="706"/>
      <c r="G331" s="707">
        <f t="shared" si="6"/>
        <v>3</v>
      </c>
      <c r="H331" s="707">
        <f t="shared" si="6"/>
        <v>3</v>
      </c>
    </row>
    <row r="332" spans="1:8">
      <c r="A332" s="512" t="s">
        <v>4135</v>
      </c>
      <c r="B332" s="513" t="s">
        <v>4136</v>
      </c>
      <c r="C332" s="712"/>
      <c r="D332" s="712"/>
      <c r="E332" s="706"/>
      <c r="F332" s="706"/>
      <c r="G332" s="707">
        <f t="shared" si="6"/>
        <v>0</v>
      </c>
      <c r="H332" s="707">
        <f t="shared" si="6"/>
        <v>0</v>
      </c>
    </row>
    <row r="333" spans="1:8">
      <c r="A333" s="516" t="s">
        <v>4145</v>
      </c>
      <c r="B333" s="517" t="s">
        <v>4146</v>
      </c>
      <c r="C333" s="709">
        <v>74</v>
      </c>
      <c r="D333" s="709">
        <v>74</v>
      </c>
      <c r="E333" s="709">
        <v>2</v>
      </c>
      <c r="F333" s="709">
        <v>2</v>
      </c>
      <c r="G333" s="707">
        <f t="shared" si="6"/>
        <v>76</v>
      </c>
      <c r="H333" s="707">
        <f t="shared" si="6"/>
        <v>76</v>
      </c>
    </row>
    <row r="334" spans="1:8">
      <c r="A334" s="516" t="s">
        <v>4149</v>
      </c>
      <c r="B334" s="517" t="s">
        <v>4150</v>
      </c>
      <c r="C334" s="709">
        <v>0</v>
      </c>
      <c r="D334" s="709">
        <v>0</v>
      </c>
      <c r="E334" s="709">
        <v>292</v>
      </c>
      <c r="F334" s="709">
        <v>292</v>
      </c>
      <c r="G334" s="707">
        <f t="shared" si="6"/>
        <v>292</v>
      </c>
      <c r="H334" s="707">
        <f t="shared" si="6"/>
        <v>292</v>
      </c>
    </row>
    <row r="335" spans="1:8">
      <c r="A335" s="516" t="s">
        <v>4151</v>
      </c>
      <c r="B335" s="517" t="s">
        <v>4152</v>
      </c>
      <c r="C335" s="709">
        <v>2</v>
      </c>
      <c r="D335" s="709">
        <v>2</v>
      </c>
      <c r="E335" s="709">
        <v>59</v>
      </c>
      <c r="F335" s="709">
        <v>59</v>
      </c>
      <c r="G335" s="707">
        <f t="shared" ref="G335:H381" si="7">C335+E335</f>
        <v>61</v>
      </c>
      <c r="H335" s="707">
        <f t="shared" si="7"/>
        <v>61</v>
      </c>
    </row>
    <row r="336" spans="1:8">
      <c r="A336" s="516" t="s">
        <v>4153</v>
      </c>
      <c r="B336" s="517" t="s">
        <v>4154</v>
      </c>
      <c r="C336" s="709">
        <v>0</v>
      </c>
      <c r="D336" s="709">
        <v>0</v>
      </c>
      <c r="E336" s="709">
        <v>8</v>
      </c>
      <c r="F336" s="709">
        <v>8</v>
      </c>
      <c r="G336" s="707">
        <f t="shared" si="7"/>
        <v>8</v>
      </c>
      <c r="H336" s="707">
        <f t="shared" si="7"/>
        <v>8</v>
      </c>
    </row>
    <row r="337" spans="1:8">
      <c r="A337" s="516" t="s">
        <v>4161</v>
      </c>
      <c r="B337" s="517" t="s">
        <v>4162</v>
      </c>
      <c r="C337" s="709">
        <v>1</v>
      </c>
      <c r="D337" s="709">
        <v>1</v>
      </c>
      <c r="E337" s="709">
        <v>14</v>
      </c>
      <c r="F337" s="709">
        <v>14</v>
      </c>
      <c r="G337" s="707">
        <f t="shared" si="7"/>
        <v>15</v>
      </c>
      <c r="H337" s="707">
        <f t="shared" si="7"/>
        <v>15</v>
      </c>
    </row>
    <row r="338" spans="1:8">
      <c r="A338" s="516" t="s">
        <v>4163</v>
      </c>
      <c r="B338" s="517" t="s">
        <v>4164</v>
      </c>
      <c r="C338" s="709">
        <v>0</v>
      </c>
      <c r="D338" s="709">
        <v>0</v>
      </c>
      <c r="E338" s="709">
        <v>22</v>
      </c>
      <c r="F338" s="709">
        <v>22</v>
      </c>
      <c r="G338" s="707">
        <f t="shared" si="7"/>
        <v>22</v>
      </c>
      <c r="H338" s="707">
        <f t="shared" si="7"/>
        <v>22</v>
      </c>
    </row>
    <row r="339" spans="1:8">
      <c r="A339" s="516" t="s">
        <v>4165</v>
      </c>
      <c r="B339" s="517" t="s">
        <v>4166</v>
      </c>
      <c r="C339" s="709">
        <v>1</v>
      </c>
      <c r="D339" s="709">
        <v>1</v>
      </c>
      <c r="E339" s="709">
        <v>25</v>
      </c>
      <c r="F339" s="709">
        <v>25</v>
      </c>
      <c r="G339" s="707">
        <f t="shared" si="7"/>
        <v>26</v>
      </c>
      <c r="H339" s="707">
        <f t="shared" si="7"/>
        <v>26</v>
      </c>
    </row>
    <row r="340" spans="1:8">
      <c r="A340" s="516" t="s">
        <v>4167</v>
      </c>
      <c r="B340" s="517" t="s">
        <v>4168</v>
      </c>
      <c r="C340" s="709">
        <v>0</v>
      </c>
      <c r="D340" s="709">
        <v>0</v>
      </c>
      <c r="E340" s="709">
        <v>121</v>
      </c>
      <c r="F340" s="709">
        <v>121</v>
      </c>
      <c r="G340" s="707">
        <f t="shared" si="7"/>
        <v>121</v>
      </c>
      <c r="H340" s="707">
        <f t="shared" si="7"/>
        <v>121</v>
      </c>
    </row>
    <row r="341" spans="1:8">
      <c r="A341" s="516" t="s">
        <v>4167</v>
      </c>
      <c r="B341" s="517" t="s">
        <v>4168</v>
      </c>
      <c r="C341" s="709">
        <v>0</v>
      </c>
      <c r="D341" s="709">
        <v>0</v>
      </c>
      <c r="E341" s="709">
        <v>1</v>
      </c>
      <c r="F341" s="709">
        <v>1</v>
      </c>
      <c r="G341" s="707">
        <f t="shared" si="7"/>
        <v>1</v>
      </c>
      <c r="H341" s="707">
        <f t="shared" si="7"/>
        <v>1</v>
      </c>
    </row>
    <row r="342" spans="1:8">
      <c r="A342" s="516" t="s">
        <v>4169</v>
      </c>
      <c r="B342" s="517" t="s">
        <v>4170</v>
      </c>
      <c r="C342" s="709">
        <v>0</v>
      </c>
      <c r="D342" s="709">
        <v>0</v>
      </c>
      <c r="E342" s="709">
        <v>16</v>
      </c>
      <c r="F342" s="709">
        <v>16</v>
      </c>
      <c r="G342" s="707">
        <f t="shared" si="7"/>
        <v>16</v>
      </c>
      <c r="H342" s="707">
        <f t="shared" si="7"/>
        <v>16</v>
      </c>
    </row>
    <row r="343" spans="1:8">
      <c r="A343" s="516" t="s">
        <v>4171</v>
      </c>
      <c r="B343" s="517" t="s">
        <v>4172</v>
      </c>
      <c r="C343" s="709">
        <v>0</v>
      </c>
      <c r="D343" s="709">
        <v>0</v>
      </c>
      <c r="E343" s="709">
        <v>64</v>
      </c>
      <c r="F343" s="709">
        <v>64</v>
      </c>
      <c r="G343" s="707">
        <f t="shared" si="7"/>
        <v>64</v>
      </c>
      <c r="H343" s="707">
        <f t="shared" si="7"/>
        <v>64</v>
      </c>
    </row>
    <row r="344" spans="1:8">
      <c r="A344" s="516" t="s">
        <v>4173</v>
      </c>
      <c r="B344" s="517" t="s">
        <v>4174</v>
      </c>
      <c r="C344" s="709">
        <v>0</v>
      </c>
      <c r="D344" s="709">
        <v>0</v>
      </c>
      <c r="E344" s="709">
        <v>1</v>
      </c>
      <c r="F344" s="709">
        <v>1</v>
      </c>
      <c r="G344" s="707">
        <f t="shared" si="7"/>
        <v>1</v>
      </c>
      <c r="H344" s="707">
        <f t="shared" si="7"/>
        <v>1</v>
      </c>
    </row>
    <row r="345" spans="1:8">
      <c r="A345" s="516" t="s">
        <v>4175</v>
      </c>
      <c r="B345" s="517" t="s">
        <v>4176</v>
      </c>
      <c r="C345" s="709">
        <v>2</v>
      </c>
      <c r="D345" s="709">
        <v>2</v>
      </c>
      <c r="E345" s="709">
        <v>1</v>
      </c>
      <c r="F345" s="709">
        <v>1</v>
      </c>
      <c r="G345" s="707">
        <f t="shared" si="7"/>
        <v>3</v>
      </c>
      <c r="H345" s="707">
        <f t="shared" si="7"/>
        <v>3</v>
      </c>
    </row>
    <row r="346" spans="1:8">
      <c r="A346" s="516" t="s">
        <v>4177</v>
      </c>
      <c r="B346" s="517" t="s">
        <v>4178</v>
      </c>
      <c r="C346" s="709">
        <v>1</v>
      </c>
      <c r="D346" s="709">
        <v>1</v>
      </c>
      <c r="E346" s="709">
        <v>2</v>
      </c>
      <c r="F346" s="709">
        <v>2</v>
      </c>
      <c r="G346" s="707">
        <f t="shared" si="7"/>
        <v>3</v>
      </c>
      <c r="H346" s="707">
        <f t="shared" si="7"/>
        <v>3</v>
      </c>
    </row>
    <row r="347" spans="1:8">
      <c r="A347" s="516" t="s">
        <v>4179</v>
      </c>
      <c r="B347" s="517" t="s">
        <v>4180</v>
      </c>
      <c r="C347" s="709">
        <v>4</v>
      </c>
      <c r="D347" s="709">
        <v>4</v>
      </c>
      <c r="E347" s="709">
        <v>6</v>
      </c>
      <c r="F347" s="709">
        <v>6</v>
      </c>
      <c r="G347" s="707">
        <f t="shared" si="7"/>
        <v>10</v>
      </c>
      <c r="H347" s="707">
        <f t="shared" si="7"/>
        <v>10</v>
      </c>
    </row>
    <row r="348" spans="1:8">
      <c r="A348" s="516" t="s">
        <v>4181</v>
      </c>
      <c r="B348" s="517" t="s">
        <v>4182</v>
      </c>
      <c r="C348" s="709">
        <v>2</v>
      </c>
      <c r="D348" s="709">
        <v>2</v>
      </c>
      <c r="E348" s="709">
        <v>14</v>
      </c>
      <c r="F348" s="709">
        <v>14</v>
      </c>
      <c r="G348" s="707">
        <f t="shared" si="7"/>
        <v>16</v>
      </c>
      <c r="H348" s="707">
        <f t="shared" si="7"/>
        <v>16</v>
      </c>
    </row>
    <row r="349" spans="1:8">
      <c r="A349" s="516" t="s">
        <v>4183</v>
      </c>
      <c r="B349" s="517" t="s">
        <v>4184</v>
      </c>
      <c r="C349" s="709">
        <v>0</v>
      </c>
      <c r="D349" s="709">
        <v>0</v>
      </c>
      <c r="E349" s="709">
        <v>2</v>
      </c>
      <c r="F349" s="709">
        <v>2</v>
      </c>
      <c r="G349" s="707">
        <f t="shared" si="7"/>
        <v>2</v>
      </c>
      <c r="H349" s="707">
        <f t="shared" si="7"/>
        <v>2</v>
      </c>
    </row>
    <row r="350" spans="1:8">
      <c r="A350" s="516" t="s">
        <v>4185</v>
      </c>
      <c r="B350" s="517" t="s">
        <v>4186</v>
      </c>
      <c r="C350" s="709">
        <v>0</v>
      </c>
      <c r="D350" s="709">
        <v>0</v>
      </c>
      <c r="E350" s="709">
        <v>4</v>
      </c>
      <c r="F350" s="709">
        <v>4</v>
      </c>
      <c r="G350" s="707">
        <f t="shared" si="7"/>
        <v>4</v>
      </c>
      <c r="H350" s="707">
        <f t="shared" si="7"/>
        <v>4</v>
      </c>
    </row>
    <row r="351" spans="1:8">
      <c r="A351" s="516" t="s">
        <v>4191</v>
      </c>
      <c r="B351" s="517" t="s">
        <v>4192</v>
      </c>
      <c r="C351" s="709">
        <v>0</v>
      </c>
      <c r="D351" s="709">
        <v>0</v>
      </c>
      <c r="E351" s="709">
        <v>254</v>
      </c>
      <c r="F351" s="709">
        <v>254</v>
      </c>
      <c r="G351" s="707">
        <f t="shared" si="7"/>
        <v>254</v>
      </c>
      <c r="H351" s="707">
        <f t="shared" si="7"/>
        <v>254</v>
      </c>
    </row>
    <row r="352" spans="1:8">
      <c r="A352" s="512" t="s">
        <v>4195</v>
      </c>
      <c r="B352" s="513" t="s">
        <v>4196</v>
      </c>
      <c r="C352" s="712"/>
      <c r="D352" s="712"/>
      <c r="E352" s="706">
        <v>1300</v>
      </c>
      <c r="F352" s="706">
        <v>1300</v>
      </c>
      <c r="G352" s="707">
        <f t="shared" si="7"/>
        <v>1300</v>
      </c>
      <c r="H352" s="707">
        <f t="shared" si="7"/>
        <v>1300</v>
      </c>
    </row>
    <row r="353" spans="1:8">
      <c r="A353" s="516" t="s">
        <v>4211</v>
      </c>
      <c r="B353" s="517" t="s">
        <v>4212</v>
      </c>
      <c r="C353" s="712"/>
      <c r="D353" s="712"/>
      <c r="E353" s="706">
        <v>1</v>
      </c>
      <c r="F353" s="706">
        <v>1</v>
      </c>
      <c r="G353" s="707">
        <f t="shared" si="7"/>
        <v>1</v>
      </c>
      <c r="H353" s="707">
        <f t="shared" si="7"/>
        <v>1</v>
      </c>
    </row>
    <row r="354" spans="1:8">
      <c r="A354" s="512" t="s">
        <v>4243</v>
      </c>
      <c r="B354" s="513" t="s">
        <v>4244</v>
      </c>
      <c r="C354" s="712">
        <v>0</v>
      </c>
      <c r="D354" s="712">
        <v>0</v>
      </c>
      <c r="E354" s="706"/>
      <c r="F354" s="706"/>
      <c r="G354" s="707">
        <f t="shared" si="7"/>
        <v>0</v>
      </c>
      <c r="H354" s="707">
        <f t="shared" si="7"/>
        <v>0</v>
      </c>
    </row>
    <row r="355" spans="1:8">
      <c r="A355" s="512" t="s">
        <v>4257</v>
      </c>
      <c r="B355" s="513" t="s">
        <v>4258</v>
      </c>
      <c r="C355" s="712">
        <v>5</v>
      </c>
      <c r="D355" s="712">
        <v>5</v>
      </c>
      <c r="E355" s="706">
        <v>5</v>
      </c>
      <c r="F355" s="706">
        <v>5</v>
      </c>
      <c r="G355" s="707">
        <f t="shared" si="7"/>
        <v>10</v>
      </c>
      <c r="H355" s="707">
        <f t="shared" si="7"/>
        <v>10</v>
      </c>
    </row>
    <row r="356" spans="1:8">
      <c r="A356" s="516" t="s">
        <v>4259</v>
      </c>
      <c r="B356" s="517" t="s">
        <v>4260</v>
      </c>
      <c r="C356" s="712">
        <v>5</v>
      </c>
      <c r="D356" s="712">
        <v>5</v>
      </c>
      <c r="E356" s="706">
        <v>5</v>
      </c>
      <c r="F356" s="706">
        <v>5</v>
      </c>
      <c r="G356" s="707">
        <f t="shared" si="7"/>
        <v>10</v>
      </c>
      <c r="H356" s="707">
        <f t="shared" si="7"/>
        <v>10</v>
      </c>
    </row>
    <row r="357" spans="1:8">
      <c r="A357" s="512" t="s">
        <v>4279</v>
      </c>
      <c r="B357" s="513" t="s">
        <v>4280</v>
      </c>
      <c r="C357" s="712"/>
      <c r="D357" s="712"/>
      <c r="E357" s="706"/>
      <c r="F357" s="706"/>
      <c r="G357" s="707">
        <f t="shared" si="7"/>
        <v>0</v>
      </c>
      <c r="H357" s="707">
        <f t="shared" si="7"/>
        <v>0</v>
      </c>
    </row>
    <row r="358" spans="1:8">
      <c r="A358" s="512" t="s">
        <v>4283</v>
      </c>
      <c r="B358" s="513" t="s">
        <v>4284</v>
      </c>
      <c r="C358" s="712"/>
      <c r="D358" s="712"/>
      <c r="E358" s="706"/>
      <c r="F358" s="706"/>
      <c r="G358" s="707">
        <f t="shared" si="7"/>
        <v>0</v>
      </c>
      <c r="H358" s="707">
        <f t="shared" si="7"/>
        <v>0</v>
      </c>
    </row>
    <row r="359" spans="1:8">
      <c r="A359" s="512" t="s">
        <v>4299</v>
      </c>
      <c r="B359" s="513" t="s">
        <v>4300</v>
      </c>
      <c r="C359" s="712">
        <v>0</v>
      </c>
      <c r="D359" s="712">
        <v>0</v>
      </c>
      <c r="E359" s="706"/>
      <c r="F359" s="706"/>
      <c r="G359" s="707">
        <f t="shared" si="7"/>
        <v>0</v>
      </c>
      <c r="H359" s="707">
        <f t="shared" si="7"/>
        <v>0</v>
      </c>
    </row>
    <row r="360" spans="1:8">
      <c r="A360" s="535" t="s">
        <v>4305</v>
      </c>
      <c r="B360" s="536" t="s">
        <v>4777</v>
      </c>
      <c r="C360" s="712"/>
      <c r="D360" s="712"/>
      <c r="E360" s="706">
        <v>1</v>
      </c>
      <c r="F360" s="706">
        <v>1</v>
      </c>
      <c r="G360" s="707">
        <f t="shared" si="7"/>
        <v>1</v>
      </c>
      <c r="H360" s="707">
        <f t="shared" si="7"/>
        <v>1</v>
      </c>
    </row>
    <row r="361" spans="1:8">
      <c r="A361" s="535" t="s">
        <v>4317</v>
      </c>
      <c r="B361" s="536" t="s">
        <v>4778</v>
      </c>
      <c r="C361" s="712">
        <v>0</v>
      </c>
      <c r="D361" s="712">
        <v>0</v>
      </c>
      <c r="E361" s="706">
        <v>1</v>
      </c>
      <c r="F361" s="706">
        <v>1</v>
      </c>
      <c r="G361" s="707">
        <f t="shared" si="7"/>
        <v>1</v>
      </c>
      <c r="H361" s="707">
        <f t="shared" si="7"/>
        <v>1</v>
      </c>
    </row>
    <row r="362" spans="1:8">
      <c r="A362" s="535" t="s">
        <v>4319</v>
      </c>
      <c r="B362" s="536" t="s">
        <v>4320</v>
      </c>
      <c r="C362" s="712">
        <v>0</v>
      </c>
      <c r="D362" s="712">
        <v>0</v>
      </c>
      <c r="E362" s="706">
        <v>2</v>
      </c>
      <c r="F362" s="706">
        <v>2</v>
      </c>
      <c r="G362" s="707">
        <f t="shared" si="7"/>
        <v>2</v>
      </c>
      <c r="H362" s="707">
        <f t="shared" si="7"/>
        <v>2</v>
      </c>
    </row>
    <row r="363" spans="1:8">
      <c r="A363" s="512" t="s">
        <v>4323</v>
      </c>
      <c r="B363" s="513" t="s">
        <v>4324</v>
      </c>
      <c r="C363" s="712"/>
      <c r="D363" s="712"/>
      <c r="E363" s="706">
        <v>68</v>
      </c>
      <c r="F363" s="706">
        <v>68</v>
      </c>
      <c r="G363" s="707">
        <f t="shared" si="7"/>
        <v>68</v>
      </c>
      <c r="H363" s="707">
        <f t="shared" si="7"/>
        <v>68</v>
      </c>
    </row>
    <row r="364" spans="1:8">
      <c r="A364" s="512" t="s">
        <v>4341</v>
      </c>
      <c r="B364" s="513" t="s">
        <v>4342</v>
      </c>
      <c r="C364" s="712">
        <v>0</v>
      </c>
      <c r="D364" s="712">
        <v>0</v>
      </c>
      <c r="E364" s="706">
        <v>1410</v>
      </c>
      <c r="F364" s="706">
        <v>1410</v>
      </c>
      <c r="G364" s="707">
        <f t="shared" si="7"/>
        <v>1410</v>
      </c>
      <c r="H364" s="707">
        <f t="shared" si="7"/>
        <v>1410</v>
      </c>
    </row>
    <row r="365" spans="1:8">
      <c r="A365" s="512" t="s">
        <v>4779</v>
      </c>
      <c r="B365" s="513" t="s">
        <v>4780</v>
      </c>
      <c r="C365" s="712">
        <v>0</v>
      </c>
      <c r="D365" s="712">
        <v>0</v>
      </c>
      <c r="E365" s="706"/>
      <c r="F365" s="706"/>
      <c r="G365" s="707">
        <f t="shared" si="7"/>
        <v>0</v>
      </c>
      <c r="H365" s="707">
        <f t="shared" si="7"/>
        <v>0</v>
      </c>
    </row>
    <row r="366" spans="1:8">
      <c r="A366" s="512" t="s">
        <v>4349</v>
      </c>
      <c r="B366" s="513" t="s">
        <v>4350</v>
      </c>
      <c r="C366" s="712">
        <v>0</v>
      </c>
      <c r="D366" s="712">
        <v>0</v>
      </c>
      <c r="E366" s="706">
        <v>225</v>
      </c>
      <c r="F366" s="706">
        <v>225</v>
      </c>
      <c r="G366" s="707">
        <f t="shared" si="7"/>
        <v>225</v>
      </c>
      <c r="H366" s="707">
        <f t="shared" si="7"/>
        <v>225</v>
      </c>
    </row>
    <row r="367" spans="1:8">
      <c r="A367" s="512" t="s">
        <v>4351</v>
      </c>
      <c r="B367" s="513" t="s">
        <v>4352</v>
      </c>
      <c r="C367" s="712">
        <v>0</v>
      </c>
      <c r="D367" s="712">
        <v>0</v>
      </c>
      <c r="E367" s="706"/>
      <c r="F367" s="706"/>
      <c r="G367" s="707">
        <f t="shared" si="7"/>
        <v>0</v>
      </c>
      <c r="H367" s="707">
        <f t="shared" si="7"/>
        <v>0</v>
      </c>
    </row>
    <row r="368" spans="1:8">
      <c r="A368" s="512" t="s">
        <v>4353</v>
      </c>
      <c r="B368" s="513" t="s">
        <v>4354</v>
      </c>
      <c r="C368" s="712">
        <v>0</v>
      </c>
      <c r="D368" s="712">
        <v>0</v>
      </c>
      <c r="E368" s="706"/>
      <c r="F368" s="706"/>
      <c r="G368" s="707">
        <f t="shared" si="7"/>
        <v>0</v>
      </c>
      <c r="H368" s="707">
        <f t="shared" si="7"/>
        <v>0</v>
      </c>
    </row>
    <row r="369" spans="1:8">
      <c r="A369" s="512" t="s">
        <v>4355</v>
      </c>
      <c r="B369" s="513" t="s">
        <v>4356</v>
      </c>
      <c r="C369" s="712">
        <v>0</v>
      </c>
      <c r="D369" s="712">
        <v>0</v>
      </c>
      <c r="E369" s="706">
        <v>8804</v>
      </c>
      <c r="F369" s="706">
        <v>8804</v>
      </c>
      <c r="G369" s="707">
        <f t="shared" si="7"/>
        <v>8804</v>
      </c>
      <c r="H369" s="707">
        <f t="shared" si="7"/>
        <v>8804</v>
      </c>
    </row>
    <row r="370" spans="1:8">
      <c r="A370" s="512" t="s">
        <v>4357</v>
      </c>
      <c r="B370" s="513" t="s">
        <v>4358</v>
      </c>
      <c r="C370" s="712">
        <v>0</v>
      </c>
      <c r="D370" s="712">
        <v>0</v>
      </c>
      <c r="E370" s="706"/>
      <c r="F370" s="706"/>
      <c r="G370" s="707">
        <f t="shared" si="7"/>
        <v>0</v>
      </c>
      <c r="H370" s="707">
        <f t="shared" si="7"/>
        <v>0</v>
      </c>
    </row>
    <row r="371" spans="1:8">
      <c r="A371" s="512" t="s">
        <v>4361</v>
      </c>
      <c r="B371" s="513" t="s">
        <v>4362</v>
      </c>
      <c r="C371" s="712">
        <v>0</v>
      </c>
      <c r="D371" s="712">
        <v>0</v>
      </c>
      <c r="E371" s="706">
        <v>7</v>
      </c>
      <c r="F371" s="706">
        <v>7</v>
      </c>
      <c r="G371" s="707">
        <f t="shared" si="7"/>
        <v>7</v>
      </c>
      <c r="H371" s="707">
        <f t="shared" si="7"/>
        <v>7</v>
      </c>
    </row>
    <row r="372" spans="1:8">
      <c r="A372" s="512" t="s">
        <v>4363</v>
      </c>
      <c r="B372" s="513" t="s">
        <v>4364</v>
      </c>
      <c r="C372" s="712">
        <v>5</v>
      </c>
      <c r="D372" s="712">
        <v>6</v>
      </c>
      <c r="E372" s="706">
        <v>14541</v>
      </c>
      <c r="F372" s="706">
        <v>14541</v>
      </c>
      <c r="G372" s="707">
        <f t="shared" si="7"/>
        <v>14546</v>
      </c>
      <c r="H372" s="707">
        <f t="shared" si="7"/>
        <v>14547</v>
      </c>
    </row>
    <row r="373" spans="1:8">
      <c r="A373" s="512" t="s">
        <v>4365</v>
      </c>
      <c r="B373" s="513" t="s">
        <v>4366</v>
      </c>
      <c r="C373" s="713">
        <v>7</v>
      </c>
      <c r="D373" s="713">
        <v>7</v>
      </c>
      <c r="E373" s="707">
        <v>32201</v>
      </c>
      <c r="F373" s="707">
        <v>32201</v>
      </c>
      <c r="G373" s="707">
        <f t="shared" si="7"/>
        <v>32208</v>
      </c>
      <c r="H373" s="707">
        <f t="shared" si="7"/>
        <v>32208</v>
      </c>
    </row>
    <row r="374" spans="1:8">
      <c r="A374" s="512" t="s">
        <v>4589</v>
      </c>
      <c r="B374" s="513" t="s">
        <v>4590</v>
      </c>
      <c r="C374" s="713">
        <v>0</v>
      </c>
      <c r="D374" s="713">
        <v>0</v>
      </c>
      <c r="E374" s="707">
        <v>615</v>
      </c>
      <c r="F374" s="707">
        <v>615</v>
      </c>
      <c r="G374" s="707">
        <f t="shared" si="7"/>
        <v>615</v>
      </c>
      <c r="H374" s="707">
        <f t="shared" si="7"/>
        <v>615</v>
      </c>
    </row>
    <row r="375" spans="1:8">
      <c r="A375" s="512" t="s">
        <v>4373</v>
      </c>
      <c r="B375" s="513" t="s">
        <v>4374</v>
      </c>
      <c r="C375" s="713">
        <v>0</v>
      </c>
      <c r="D375" s="713">
        <v>0</v>
      </c>
      <c r="E375" s="707">
        <v>1241</v>
      </c>
      <c r="F375" s="707">
        <v>1241</v>
      </c>
      <c r="G375" s="707">
        <f t="shared" si="7"/>
        <v>1241</v>
      </c>
      <c r="H375" s="707">
        <f t="shared" si="7"/>
        <v>1241</v>
      </c>
    </row>
    <row r="376" spans="1:8">
      <c r="A376" s="512" t="s">
        <v>4375</v>
      </c>
      <c r="B376" s="513" t="s">
        <v>4376</v>
      </c>
      <c r="C376" s="713">
        <v>4</v>
      </c>
      <c r="D376" s="713">
        <v>4</v>
      </c>
      <c r="E376" s="707">
        <v>29441</v>
      </c>
      <c r="F376" s="707">
        <v>29441</v>
      </c>
      <c r="G376" s="707">
        <f t="shared" si="7"/>
        <v>29445</v>
      </c>
      <c r="H376" s="707">
        <f t="shared" si="7"/>
        <v>29445</v>
      </c>
    </row>
    <row r="377" spans="1:8">
      <c r="A377" s="516" t="s">
        <v>4379</v>
      </c>
      <c r="B377" s="517" t="s">
        <v>4380</v>
      </c>
      <c r="C377" s="712"/>
      <c r="D377" s="712"/>
      <c r="E377" s="706">
        <v>8</v>
      </c>
      <c r="F377" s="706">
        <v>8</v>
      </c>
      <c r="G377" s="707">
        <f t="shared" si="7"/>
        <v>8</v>
      </c>
      <c r="H377" s="707">
        <f t="shared" si="7"/>
        <v>8</v>
      </c>
    </row>
    <row r="378" spans="1:8">
      <c r="A378" s="516" t="s">
        <v>4383</v>
      </c>
      <c r="B378" s="517" t="s">
        <v>4384</v>
      </c>
      <c r="C378" s="712"/>
      <c r="D378" s="712"/>
      <c r="E378" s="706">
        <v>2</v>
      </c>
      <c r="F378" s="706">
        <v>2</v>
      </c>
      <c r="G378" s="707">
        <f t="shared" si="7"/>
        <v>2</v>
      </c>
      <c r="H378" s="707">
        <f t="shared" si="7"/>
        <v>2</v>
      </c>
    </row>
    <row r="379" spans="1:8">
      <c r="A379" s="516" t="s">
        <v>4385</v>
      </c>
      <c r="B379" s="517" t="s">
        <v>4386</v>
      </c>
      <c r="C379" s="712"/>
      <c r="D379" s="712"/>
      <c r="E379" s="706">
        <v>2</v>
      </c>
      <c r="F379" s="706">
        <v>2</v>
      </c>
      <c r="G379" s="707">
        <f t="shared" si="7"/>
        <v>2</v>
      </c>
      <c r="H379" s="707">
        <f t="shared" si="7"/>
        <v>2</v>
      </c>
    </row>
    <row r="380" spans="1:8">
      <c r="A380" s="512" t="s">
        <v>4393</v>
      </c>
      <c r="B380" s="513" t="s">
        <v>4394</v>
      </c>
      <c r="C380" s="712">
        <v>0</v>
      </c>
      <c r="D380" s="712">
        <v>0</v>
      </c>
      <c r="E380" s="706">
        <v>5862</v>
      </c>
      <c r="F380" s="706">
        <v>5862</v>
      </c>
      <c r="G380" s="707">
        <f t="shared" si="7"/>
        <v>5862</v>
      </c>
      <c r="H380" s="707">
        <f t="shared" si="7"/>
        <v>5862</v>
      </c>
    </row>
    <row r="381" spans="1:8">
      <c r="A381" s="516" t="s">
        <v>2420</v>
      </c>
      <c r="B381" s="517" t="s">
        <v>2421</v>
      </c>
      <c r="C381" s="712"/>
      <c r="D381" s="712"/>
      <c r="E381" s="706">
        <v>118</v>
      </c>
      <c r="F381" s="706">
        <v>118</v>
      </c>
      <c r="G381" s="707">
        <f t="shared" si="7"/>
        <v>118</v>
      </c>
      <c r="H381" s="707">
        <f t="shared" si="7"/>
        <v>118</v>
      </c>
    </row>
    <row r="382" spans="1:8" ht="13.6">
      <c r="A382" s="116"/>
      <c r="B382" s="720" t="s">
        <v>2</v>
      </c>
      <c r="C382" s="719">
        <f>SUM(C206:C380)</f>
        <v>4082</v>
      </c>
      <c r="D382" s="719">
        <f t="shared" ref="D382:H382" si="8">SUM(D206:D380)</f>
        <v>4082</v>
      </c>
      <c r="E382" s="719">
        <f t="shared" si="8"/>
        <v>102642</v>
      </c>
      <c r="F382" s="719">
        <f t="shared" si="8"/>
        <v>102642</v>
      </c>
      <c r="G382" s="719">
        <f t="shared" si="8"/>
        <v>106724</v>
      </c>
      <c r="H382" s="719">
        <f t="shared" si="8"/>
        <v>106724</v>
      </c>
    </row>
  </sheetData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29"/>
  <sheetViews>
    <sheetView topLeftCell="A31" workbookViewId="0">
      <selection activeCell="J50" sqref="J50"/>
    </sheetView>
  </sheetViews>
  <sheetFormatPr defaultRowHeight="12.9"/>
  <cols>
    <col min="2" max="2" width="32.875" customWidth="1"/>
  </cols>
  <sheetData>
    <row r="1" spans="1:8" ht="13.6">
      <c r="A1" s="386"/>
      <c r="B1" s="387" t="s">
        <v>167</v>
      </c>
      <c r="C1" s="380" t="str">
        <f>Kadar.ode.!C1</f>
        <v>ОПШТА БОЛНИЦА СЕНТА</v>
      </c>
      <c r="D1" s="382"/>
      <c r="E1" s="382"/>
      <c r="F1" s="382"/>
      <c r="G1" s="384"/>
      <c r="H1" s="101"/>
    </row>
    <row r="2" spans="1:8" ht="13.6">
      <c r="A2" s="386"/>
      <c r="B2" s="387" t="s">
        <v>168</v>
      </c>
      <c r="C2" s="380" t="str">
        <f>Kadar.ode.!C2</f>
        <v>08923507</v>
      </c>
      <c r="D2" s="382"/>
      <c r="E2" s="382"/>
      <c r="F2" s="382"/>
      <c r="G2" s="384"/>
      <c r="H2" s="101"/>
    </row>
    <row r="3" spans="1:8" ht="13.6">
      <c r="A3" s="386"/>
      <c r="B3" s="387"/>
      <c r="C3" s="380"/>
      <c r="D3" s="382"/>
      <c r="E3" s="382"/>
      <c r="F3" s="382"/>
      <c r="G3" s="384"/>
      <c r="H3" s="101"/>
    </row>
    <row r="4" spans="1:8" ht="14.3">
      <c r="A4" s="386"/>
      <c r="B4" s="387" t="s">
        <v>1805</v>
      </c>
      <c r="C4" s="381" t="s">
        <v>1764</v>
      </c>
      <c r="D4" s="383"/>
      <c r="E4" s="383"/>
      <c r="F4" s="383"/>
      <c r="G4" s="385"/>
      <c r="H4" s="101"/>
    </row>
    <row r="5" spans="1:8" ht="14.3">
      <c r="A5" s="386"/>
      <c r="B5" s="387" t="s">
        <v>209</v>
      </c>
      <c r="C5" s="381" t="s">
        <v>1906</v>
      </c>
      <c r="D5" s="383"/>
      <c r="E5" s="383"/>
      <c r="F5" s="383"/>
      <c r="G5" s="385"/>
      <c r="H5" s="101"/>
    </row>
    <row r="6" spans="1:8">
      <c r="A6" s="810" t="s">
        <v>118</v>
      </c>
      <c r="B6" s="810" t="s">
        <v>211</v>
      </c>
      <c r="C6" s="804" t="s">
        <v>1763</v>
      </c>
      <c r="D6" s="804"/>
      <c r="E6" s="804" t="s">
        <v>1762</v>
      </c>
      <c r="F6" s="804"/>
      <c r="G6" s="804" t="s">
        <v>86</v>
      </c>
      <c r="H6" s="804"/>
    </row>
    <row r="7" spans="1:8" ht="22.45" thickBot="1">
      <c r="A7" s="811"/>
      <c r="B7" s="811"/>
      <c r="C7" s="377" t="s">
        <v>1817</v>
      </c>
      <c r="D7" s="377" t="s">
        <v>1852</v>
      </c>
      <c r="E7" s="377" t="s">
        <v>1817</v>
      </c>
      <c r="F7" s="377" t="s">
        <v>1852</v>
      </c>
      <c r="G7" s="377" t="s">
        <v>1817</v>
      </c>
      <c r="H7" s="377" t="s">
        <v>1852</v>
      </c>
    </row>
    <row r="8" spans="1:8" ht="14.3" thickTop="1">
      <c r="A8" s="268"/>
      <c r="B8" s="365" t="s">
        <v>210</v>
      </c>
      <c r="C8" s="365"/>
      <c r="D8" s="365"/>
      <c r="E8" s="365"/>
      <c r="F8" s="365"/>
      <c r="G8" s="365"/>
      <c r="H8" s="364"/>
    </row>
    <row r="9" spans="1:8">
      <c r="A9" s="518" t="s">
        <v>3110</v>
      </c>
      <c r="B9" s="519" t="s">
        <v>4781</v>
      </c>
      <c r="C9" s="132"/>
      <c r="D9" s="132"/>
      <c r="E9" s="132">
        <v>3</v>
      </c>
      <c r="F9" s="132">
        <v>3</v>
      </c>
      <c r="G9" s="132">
        <f>C9+E9</f>
        <v>3</v>
      </c>
      <c r="H9" s="132">
        <f>D9+F9</f>
        <v>3</v>
      </c>
    </row>
    <row r="10" spans="1:8">
      <c r="A10" s="518" t="s">
        <v>3112</v>
      </c>
      <c r="B10" s="519" t="s">
        <v>3113</v>
      </c>
      <c r="C10" s="132">
        <v>12</v>
      </c>
      <c r="D10" s="132">
        <v>12</v>
      </c>
      <c r="E10" s="132">
        <v>7</v>
      </c>
      <c r="F10" s="132">
        <v>7</v>
      </c>
      <c r="G10" s="132">
        <f t="shared" ref="G10:H51" si="0">C10+E10</f>
        <v>19</v>
      </c>
      <c r="H10" s="132">
        <f t="shared" ref="H10:H50" si="1">D10+F10</f>
        <v>19</v>
      </c>
    </row>
    <row r="11" spans="1:8">
      <c r="A11" s="518" t="s">
        <v>3122</v>
      </c>
      <c r="B11" s="519" t="s">
        <v>3123</v>
      </c>
      <c r="C11" s="704"/>
      <c r="D11" s="704"/>
      <c r="E11" s="704"/>
      <c r="F11" s="704"/>
      <c r="G11" s="132">
        <f t="shared" si="0"/>
        <v>0</v>
      </c>
      <c r="H11" s="132">
        <f t="shared" si="1"/>
        <v>0</v>
      </c>
    </row>
    <row r="12" spans="1:8">
      <c r="A12" s="518" t="s">
        <v>3162</v>
      </c>
      <c r="B12" s="519" t="s">
        <v>3163</v>
      </c>
      <c r="C12" s="704">
        <v>4</v>
      </c>
      <c r="D12" s="704">
        <v>4</v>
      </c>
      <c r="E12" s="704">
        <v>8</v>
      </c>
      <c r="F12" s="704">
        <v>8</v>
      </c>
      <c r="G12" s="132">
        <f t="shared" si="0"/>
        <v>12</v>
      </c>
      <c r="H12" s="132">
        <f t="shared" si="1"/>
        <v>12</v>
      </c>
    </row>
    <row r="13" spans="1:8">
      <c r="A13" s="518" t="s">
        <v>3164</v>
      </c>
      <c r="B13" s="519" t="s">
        <v>3165</v>
      </c>
      <c r="C13" s="704"/>
      <c r="D13" s="704"/>
      <c r="E13" s="704">
        <v>1</v>
      </c>
      <c r="F13" s="704">
        <v>1</v>
      </c>
      <c r="G13" s="132">
        <f t="shared" si="0"/>
        <v>1</v>
      </c>
      <c r="H13" s="132">
        <f t="shared" si="1"/>
        <v>1</v>
      </c>
    </row>
    <row r="14" spans="1:8">
      <c r="A14" s="518" t="s">
        <v>3186</v>
      </c>
      <c r="B14" s="519" t="s">
        <v>3187</v>
      </c>
      <c r="C14" s="721"/>
      <c r="D14" s="721"/>
      <c r="E14" s="722">
        <v>1</v>
      </c>
      <c r="F14" s="722">
        <v>1</v>
      </c>
      <c r="G14" s="132">
        <f t="shared" si="0"/>
        <v>1</v>
      </c>
      <c r="H14" s="132">
        <f t="shared" si="1"/>
        <v>1</v>
      </c>
    </row>
    <row r="15" spans="1:8">
      <c r="A15" s="516" t="s">
        <v>3188</v>
      </c>
      <c r="B15" s="517" t="s">
        <v>3189</v>
      </c>
      <c r="C15" s="721"/>
      <c r="D15" s="721"/>
      <c r="E15" s="722">
        <v>2</v>
      </c>
      <c r="F15" s="722">
        <v>2</v>
      </c>
      <c r="G15" s="132">
        <f t="shared" si="0"/>
        <v>2</v>
      </c>
      <c r="H15" s="132">
        <f t="shared" si="1"/>
        <v>2</v>
      </c>
    </row>
    <row r="16" spans="1:8">
      <c r="A16" s="516" t="s">
        <v>4522</v>
      </c>
      <c r="B16" s="517" t="s">
        <v>4523</v>
      </c>
      <c r="C16" s="721"/>
      <c r="D16" s="721"/>
      <c r="E16" s="722"/>
      <c r="F16" s="722">
        <v>2</v>
      </c>
      <c r="G16" s="132"/>
      <c r="H16" s="132">
        <f t="shared" si="1"/>
        <v>2</v>
      </c>
    </row>
    <row r="17" spans="1:8">
      <c r="A17" s="516" t="s">
        <v>3294</v>
      </c>
      <c r="B17" s="517" t="s">
        <v>3295</v>
      </c>
      <c r="C17" s="721"/>
      <c r="D17" s="721"/>
      <c r="E17" s="722">
        <v>1</v>
      </c>
      <c r="F17" s="722">
        <v>1</v>
      </c>
      <c r="G17" s="132">
        <f t="shared" si="0"/>
        <v>1</v>
      </c>
      <c r="H17" s="132">
        <f t="shared" si="1"/>
        <v>1</v>
      </c>
    </row>
    <row r="18" spans="1:8">
      <c r="A18" s="518" t="s">
        <v>3424</v>
      </c>
      <c r="B18" s="519" t="s">
        <v>3425</v>
      </c>
      <c r="C18" s="721"/>
      <c r="D18" s="721"/>
      <c r="E18" s="722">
        <v>1</v>
      </c>
      <c r="F18" s="722">
        <v>1</v>
      </c>
      <c r="G18" s="132">
        <f t="shared" si="0"/>
        <v>1</v>
      </c>
      <c r="H18" s="132">
        <f t="shared" si="1"/>
        <v>1</v>
      </c>
    </row>
    <row r="19" spans="1:8">
      <c r="A19" s="518" t="s">
        <v>3610</v>
      </c>
      <c r="B19" s="519" t="s">
        <v>3611</v>
      </c>
      <c r="C19" s="721"/>
      <c r="D19" s="721"/>
      <c r="E19" s="722">
        <v>10</v>
      </c>
      <c r="F19" s="722">
        <v>10</v>
      </c>
      <c r="G19" s="132">
        <f t="shared" si="0"/>
        <v>10</v>
      </c>
      <c r="H19" s="132">
        <f t="shared" si="1"/>
        <v>10</v>
      </c>
    </row>
    <row r="20" spans="1:8">
      <c r="A20" s="516" t="s">
        <v>3680</v>
      </c>
      <c r="B20" s="517" t="s">
        <v>3681</v>
      </c>
      <c r="C20" s="721"/>
      <c r="D20" s="721"/>
      <c r="E20" s="722">
        <v>1</v>
      </c>
      <c r="F20" s="722">
        <v>1</v>
      </c>
      <c r="G20" s="132">
        <f t="shared" si="0"/>
        <v>1</v>
      </c>
      <c r="H20" s="132">
        <f t="shared" si="1"/>
        <v>1</v>
      </c>
    </row>
    <row r="21" spans="1:8">
      <c r="A21" s="518" t="s">
        <v>3682</v>
      </c>
      <c r="B21" s="519" t="s">
        <v>3683</v>
      </c>
      <c r="C21" s="721"/>
      <c r="D21" s="721"/>
      <c r="E21" s="722">
        <v>2</v>
      </c>
      <c r="F21" s="722">
        <v>2</v>
      </c>
      <c r="G21" s="132">
        <f t="shared" si="0"/>
        <v>2</v>
      </c>
      <c r="H21" s="132">
        <f t="shared" si="1"/>
        <v>2</v>
      </c>
    </row>
    <row r="22" spans="1:8">
      <c r="A22" s="518" t="s">
        <v>3684</v>
      </c>
      <c r="B22" s="519" t="s">
        <v>3685</v>
      </c>
      <c r="C22" s="721"/>
      <c r="D22" s="721"/>
      <c r="E22" s="722"/>
      <c r="F22" s="722"/>
      <c r="G22" s="132">
        <f t="shared" si="0"/>
        <v>0</v>
      </c>
      <c r="H22" s="132">
        <f t="shared" si="1"/>
        <v>0</v>
      </c>
    </row>
    <row r="23" spans="1:8">
      <c r="A23" s="516" t="s">
        <v>3688</v>
      </c>
      <c r="B23" s="517" t="s">
        <v>3689</v>
      </c>
      <c r="C23" s="721"/>
      <c r="D23" s="721"/>
      <c r="E23" s="722">
        <v>1</v>
      </c>
      <c r="F23" s="722">
        <v>1</v>
      </c>
      <c r="G23" s="132">
        <f t="shared" si="0"/>
        <v>1</v>
      </c>
      <c r="H23" s="132">
        <f t="shared" si="1"/>
        <v>1</v>
      </c>
    </row>
    <row r="24" spans="1:8">
      <c r="A24" s="516" t="s">
        <v>3706</v>
      </c>
      <c r="B24" s="517" t="s">
        <v>3707</v>
      </c>
      <c r="C24" s="721"/>
      <c r="D24" s="721"/>
      <c r="E24" s="722">
        <v>2</v>
      </c>
      <c r="F24" s="722">
        <v>2</v>
      </c>
      <c r="G24" s="132">
        <f t="shared" si="0"/>
        <v>2</v>
      </c>
      <c r="H24" s="132">
        <f t="shared" si="1"/>
        <v>2</v>
      </c>
    </row>
    <row r="25" spans="1:8">
      <c r="A25" s="516" t="s">
        <v>4570</v>
      </c>
      <c r="B25" s="517" t="s">
        <v>4571</v>
      </c>
      <c r="C25" s="721"/>
      <c r="D25" s="721"/>
      <c r="E25" s="722"/>
      <c r="F25" s="722">
        <v>2</v>
      </c>
      <c r="G25" s="132"/>
      <c r="H25" s="132">
        <f t="shared" si="1"/>
        <v>2</v>
      </c>
    </row>
    <row r="26" spans="1:8">
      <c r="A26" s="518" t="s">
        <v>3708</v>
      </c>
      <c r="B26" s="519" t="s">
        <v>4782</v>
      </c>
      <c r="C26" s="721"/>
      <c r="D26" s="721"/>
      <c r="E26" s="722">
        <v>4</v>
      </c>
      <c r="F26" s="722">
        <v>4</v>
      </c>
      <c r="G26" s="132">
        <f t="shared" si="0"/>
        <v>4</v>
      </c>
      <c r="H26" s="132">
        <f t="shared" si="1"/>
        <v>4</v>
      </c>
    </row>
    <row r="27" spans="1:8">
      <c r="A27" s="518" t="s">
        <v>3710</v>
      </c>
      <c r="B27" s="519" t="s">
        <v>3711</v>
      </c>
      <c r="C27" s="721"/>
      <c r="D27" s="721"/>
      <c r="E27" s="722"/>
      <c r="F27" s="722">
        <v>2</v>
      </c>
      <c r="G27" s="132"/>
      <c r="H27" s="132">
        <f t="shared" si="1"/>
        <v>2</v>
      </c>
    </row>
    <row r="28" spans="1:8">
      <c r="A28" s="518" t="s">
        <v>3712</v>
      </c>
      <c r="B28" s="519" t="s">
        <v>3713</v>
      </c>
      <c r="C28" s="721"/>
      <c r="D28" s="721"/>
      <c r="E28" s="722">
        <v>6</v>
      </c>
      <c r="F28" s="722">
        <v>6</v>
      </c>
      <c r="G28" s="132">
        <f t="shared" si="0"/>
        <v>6</v>
      </c>
      <c r="H28" s="132">
        <f t="shared" si="1"/>
        <v>6</v>
      </c>
    </row>
    <row r="29" spans="1:8">
      <c r="A29" s="518" t="s">
        <v>4572</v>
      </c>
      <c r="B29" s="723" t="s">
        <v>4573</v>
      </c>
      <c r="C29" s="724"/>
      <c r="D29" s="724"/>
      <c r="E29" s="725"/>
      <c r="F29" s="722">
        <v>2</v>
      </c>
      <c r="G29" s="132"/>
      <c r="H29" s="132">
        <f t="shared" si="1"/>
        <v>2</v>
      </c>
    </row>
    <row r="30" spans="1:8">
      <c r="A30" s="516" t="s">
        <v>3740</v>
      </c>
      <c r="B30" s="517" t="s">
        <v>3741</v>
      </c>
      <c r="C30" s="721">
        <v>1</v>
      </c>
      <c r="D30" s="721">
        <v>1</v>
      </c>
      <c r="E30" s="722"/>
      <c r="F30" s="722"/>
      <c r="G30" s="132">
        <f t="shared" si="0"/>
        <v>1</v>
      </c>
      <c r="H30" s="132">
        <f t="shared" si="1"/>
        <v>1</v>
      </c>
    </row>
    <row r="31" spans="1:8">
      <c r="A31" s="518" t="s">
        <v>4783</v>
      </c>
      <c r="B31" s="519" t="s">
        <v>4784</v>
      </c>
      <c r="C31" s="721"/>
      <c r="D31" s="721"/>
      <c r="E31" s="722">
        <v>2</v>
      </c>
      <c r="F31" s="722">
        <v>2</v>
      </c>
      <c r="G31" s="132">
        <f t="shared" si="0"/>
        <v>2</v>
      </c>
      <c r="H31" s="132">
        <f t="shared" si="1"/>
        <v>2</v>
      </c>
    </row>
    <row r="32" spans="1:8">
      <c r="A32" s="528" t="s">
        <v>4785</v>
      </c>
      <c r="B32" s="529" t="s">
        <v>4786</v>
      </c>
      <c r="C32" s="721"/>
      <c r="D32" s="721"/>
      <c r="E32" s="722">
        <v>1</v>
      </c>
      <c r="F32" s="722"/>
      <c r="G32" s="132">
        <f t="shared" si="0"/>
        <v>1</v>
      </c>
      <c r="H32" s="132">
        <f t="shared" si="1"/>
        <v>0</v>
      </c>
    </row>
    <row r="33" spans="1:8">
      <c r="A33" s="516" t="s">
        <v>3757</v>
      </c>
      <c r="B33" s="517" t="s">
        <v>3758</v>
      </c>
      <c r="C33" s="721"/>
      <c r="D33" s="721"/>
      <c r="E33" s="722">
        <v>13</v>
      </c>
      <c r="F33" s="722">
        <v>21</v>
      </c>
      <c r="G33" s="132">
        <f t="shared" si="0"/>
        <v>13</v>
      </c>
      <c r="H33" s="132">
        <f t="shared" si="1"/>
        <v>21</v>
      </c>
    </row>
    <row r="34" spans="1:8">
      <c r="A34" s="516" t="s">
        <v>3760</v>
      </c>
      <c r="B34" s="726" t="s">
        <v>3761</v>
      </c>
      <c r="C34" s="721"/>
      <c r="D34" s="721"/>
      <c r="E34" s="722">
        <v>8</v>
      </c>
      <c r="F34" s="722">
        <v>8</v>
      </c>
      <c r="G34" s="132">
        <f t="shared" si="0"/>
        <v>8</v>
      </c>
      <c r="H34" s="132">
        <f t="shared" si="1"/>
        <v>8</v>
      </c>
    </row>
    <row r="35" spans="1:8">
      <c r="A35" s="516" t="s">
        <v>3762</v>
      </c>
      <c r="B35" s="726" t="s">
        <v>3763</v>
      </c>
      <c r="C35" s="721"/>
      <c r="D35" s="721"/>
      <c r="E35" s="722">
        <v>15</v>
      </c>
      <c r="F35" s="722">
        <v>15</v>
      </c>
      <c r="G35" s="132">
        <f t="shared" si="0"/>
        <v>15</v>
      </c>
      <c r="H35" s="132">
        <f t="shared" si="1"/>
        <v>15</v>
      </c>
    </row>
    <row r="36" spans="1:8">
      <c r="A36" s="516" t="s">
        <v>3764</v>
      </c>
      <c r="B36" s="726" t="s">
        <v>3765</v>
      </c>
      <c r="C36" s="721"/>
      <c r="D36" s="721"/>
      <c r="E36" s="722">
        <v>1</v>
      </c>
      <c r="F36" s="722">
        <v>1</v>
      </c>
      <c r="G36" s="132">
        <f t="shared" si="0"/>
        <v>1</v>
      </c>
      <c r="H36" s="132">
        <f t="shared" si="1"/>
        <v>1</v>
      </c>
    </row>
    <row r="37" spans="1:8">
      <c r="A37" s="516" t="s">
        <v>3766</v>
      </c>
      <c r="B37" s="726" t="s">
        <v>3767</v>
      </c>
      <c r="C37" s="721"/>
      <c r="D37" s="721"/>
      <c r="E37" s="722">
        <v>2</v>
      </c>
      <c r="F37" s="722">
        <v>2</v>
      </c>
      <c r="G37" s="132">
        <f t="shared" si="0"/>
        <v>2</v>
      </c>
      <c r="H37" s="132">
        <f t="shared" si="1"/>
        <v>2</v>
      </c>
    </row>
    <row r="38" spans="1:8">
      <c r="A38" s="516" t="s">
        <v>4574</v>
      </c>
      <c r="B38" s="726" t="s">
        <v>4575</v>
      </c>
      <c r="C38" s="721"/>
      <c r="D38" s="721"/>
      <c r="E38" s="722"/>
      <c r="F38" s="722">
        <v>1</v>
      </c>
      <c r="G38" s="132"/>
      <c r="H38" s="132">
        <f t="shared" si="1"/>
        <v>1</v>
      </c>
    </row>
    <row r="39" spans="1:8">
      <c r="A39" s="516" t="s">
        <v>3800</v>
      </c>
      <c r="B39" s="517" t="s">
        <v>3801</v>
      </c>
      <c r="C39" s="721"/>
      <c r="D39" s="721"/>
      <c r="E39" s="722">
        <v>1</v>
      </c>
      <c r="F39" s="722">
        <v>1</v>
      </c>
      <c r="G39" s="132">
        <f t="shared" si="0"/>
        <v>1</v>
      </c>
      <c r="H39" s="132">
        <f t="shared" si="1"/>
        <v>1</v>
      </c>
    </row>
    <row r="40" spans="1:8">
      <c r="A40" s="516" t="s">
        <v>3802</v>
      </c>
      <c r="B40" s="517" t="s">
        <v>3803</v>
      </c>
      <c r="C40" s="721"/>
      <c r="D40" s="721"/>
      <c r="E40" s="722">
        <v>1</v>
      </c>
      <c r="F40" s="722">
        <v>1</v>
      </c>
      <c r="G40" s="132">
        <f t="shared" si="0"/>
        <v>1</v>
      </c>
      <c r="H40" s="132">
        <f t="shared" si="1"/>
        <v>1</v>
      </c>
    </row>
    <row r="41" spans="1:8">
      <c r="A41" s="516" t="s">
        <v>3804</v>
      </c>
      <c r="B41" s="517" t="s">
        <v>3805</v>
      </c>
      <c r="C41" s="721"/>
      <c r="D41" s="721"/>
      <c r="E41" s="722">
        <v>1</v>
      </c>
      <c r="F41" s="722">
        <v>1</v>
      </c>
      <c r="G41" s="132">
        <f t="shared" si="0"/>
        <v>1</v>
      </c>
      <c r="H41" s="132">
        <f t="shared" si="1"/>
        <v>1</v>
      </c>
    </row>
    <row r="42" spans="1:8">
      <c r="A42" s="528" t="s">
        <v>4787</v>
      </c>
      <c r="B42" s="529" t="s">
        <v>4788</v>
      </c>
      <c r="C42" s="721"/>
      <c r="D42" s="721"/>
      <c r="E42" s="722">
        <v>1</v>
      </c>
      <c r="F42" s="722"/>
      <c r="G42" s="132">
        <f t="shared" si="0"/>
        <v>1</v>
      </c>
      <c r="H42" s="132">
        <f t="shared" si="1"/>
        <v>0</v>
      </c>
    </row>
    <row r="43" spans="1:8">
      <c r="A43" s="540" t="s">
        <v>4751</v>
      </c>
      <c r="B43" s="541" t="s">
        <v>4752</v>
      </c>
      <c r="C43" s="721"/>
      <c r="D43" s="721"/>
      <c r="E43" s="722">
        <v>5</v>
      </c>
      <c r="F43" s="722"/>
      <c r="G43" s="132">
        <f t="shared" si="0"/>
        <v>5</v>
      </c>
      <c r="H43" s="132">
        <f t="shared" si="1"/>
        <v>0</v>
      </c>
    </row>
    <row r="44" spans="1:8">
      <c r="A44" s="540" t="s">
        <v>3770</v>
      </c>
      <c r="B44" s="541" t="s">
        <v>3771</v>
      </c>
      <c r="C44" s="721"/>
      <c r="D44" s="721"/>
      <c r="E44" s="722">
        <v>2</v>
      </c>
      <c r="F44" s="722">
        <v>2</v>
      </c>
      <c r="G44" s="132">
        <f t="shared" si="0"/>
        <v>2</v>
      </c>
      <c r="H44" s="132">
        <f t="shared" si="1"/>
        <v>2</v>
      </c>
    </row>
    <row r="45" spans="1:8">
      <c r="A45" s="540" t="s">
        <v>4753</v>
      </c>
      <c r="B45" s="541" t="s">
        <v>4754</v>
      </c>
      <c r="C45" s="721"/>
      <c r="D45" s="721"/>
      <c r="E45" s="722">
        <v>2</v>
      </c>
      <c r="F45" s="722"/>
      <c r="G45" s="132">
        <f t="shared" si="0"/>
        <v>2</v>
      </c>
      <c r="H45" s="132">
        <f t="shared" si="1"/>
        <v>0</v>
      </c>
    </row>
    <row r="46" spans="1:8">
      <c r="A46" s="528" t="s">
        <v>3806</v>
      </c>
      <c r="B46" s="529" t="s">
        <v>3807</v>
      </c>
      <c r="C46" s="727">
        <v>1</v>
      </c>
      <c r="D46" s="727"/>
      <c r="E46" s="728">
        <v>16</v>
      </c>
      <c r="F46" s="728">
        <v>22</v>
      </c>
      <c r="G46" s="132">
        <f t="shared" si="0"/>
        <v>17</v>
      </c>
      <c r="H46" s="132">
        <f t="shared" si="1"/>
        <v>22</v>
      </c>
    </row>
    <row r="47" spans="1:8">
      <c r="A47" s="518" t="s">
        <v>3808</v>
      </c>
      <c r="B47" s="519" t="s">
        <v>3809</v>
      </c>
      <c r="C47" s="727"/>
      <c r="D47" s="727"/>
      <c r="E47" s="728">
        <v>3</v>
      </c>
      <c r="F47" s="728">
        <v>3</v>
      </c>
      <c r="G47" s="132">
        <f t="shared" si="0"/>
        <v>3</v>
      </c>
      <c r="H47" s="132">
        <f t="shared" si="1"/>
        <v>3</v>
      </c>
    </row>
    <row r="48" spans="1:8">
      <c r="A48" s="516" t="s">
        <v>3812</v>
      </c>
      <c r="B48" s="517" t="s">
        <v>3813</v>
      </c>
      <c r="C48" s="727"/>
      <c r="D48" s="727"/>
      <c r="E48" s="728">
        <v>1</v>
      </c>
      <c r="F48" s="728">
        <v>1</v>
      </c>
      <c r="G48" s="132">
        <f t="shared" si="0"/>
        <v>1</v>
      </c>
      <c r="H48" s="132">
        <f t="shared" si="1"/>
        <v>1</v>
      </c>
    </row>
    <row r="49" spans="1:8">
      <c r="A49" s="516" t="s">
        <v>3814</v>
      </c>
      <c r="B49" s="517" t="s">
        <v>3815</v>
      </c>
      <c r="C49" s="727"/>
      <c r="D49" s="727"/>
      <c r="E49" s="728">
        <v>1</v>
      </c>
      <c r="F49" s="728">
        <v>1</v>
      </c>
      <c r="G49" s="132">
        <f t="shared" si="0"/>
        <v>1</v>
      </c>
      <c r="H49" s="132">
        <f t="shared" si="1"/>
        <v>1</v>
      </c>
    </row>
    <row r="50" spans="1:8">
      <c r="A50" s="518" t="s">
        <v>4768</v>
      </c>
      <c r="B50" s="519" t="s">
        <v>4769</v>
      </c>
      <c r="C50" s="132"/>
      <c r="D50" s="132"/>
      <c r="E50" s="132"/>
      <c r="F50" s="132"/>
      <c r="G50" s="132">
        <f t="shared" si="0"/>
        <v>0</v>
      </c>
      <c r="H50" s="132">
        <f t="shared" si="1"/>
        <v>0</v>
      </c>
    </row>
    <row r="51" spans="1:8">
      <c r="A51" s="729"/>
      <c r="B51" s="730" t="s">
        <v>2826</v>
      </c>
      <c r="C51" s="731">
        <f>SUM(C10:C50)</f>
        <v>18</v>
      </c>
      <c r="D51" s="731">
        <f>SUM(D10:D50)</f>
        <v>17</v>
      </c>
      <c r="E51" s="732">
        <f>SUM(E9:E50)</f>
        <v>126</v>
      </c>
      <c r="F51" s="732">
        <f>SUM(F9:F50)</f>
        <v>140</v>
      </c>
      <c r="G51" s="733">
        <f t="shared" si="0"/>
        <v>144</v>
      </c>
      <c r="H51" s="733">
        <f t="shared" si="0"/>
        <v>157</v>
      </c>
    </row>
    <row r="52" spans="1:8">
      <c r="A52" s="729"/>
      <c r="B52" s="734" t="s">
        <v>1761</v>
      </c>
      <c r="C52" s="735"/>
      <c r="D52" s="735"/>
      <c r="E52" s="722"/>
      <c r="F52" s="722"/>
      <c r="G52" s="728"/>
      <c r="H52" s="722"/>
    </row>
    <row r="53" spans="1:8">
      <c r="A53" s="518" t="s">
        <v>2907</v>
      </c>
      <c r="B53" s="519" t="s">
        <v>2908</v>
      </c>
      <c r="C53" s="736">
        <v>139</v>
      </c>
      <c r="D53" s="736">
        <v>139</v>
      </c>
      <c r="E53" s="722"/>
      <c r="F53" s="722"/>
      <c r="G53" s="728">
        <f>C53+E53</f>
        <v>139</v>
      </c>
      <c r="H53" s="728">
        <f>D53+F53</f>
        <v>139</v>
      </c>
    </row>
    <row r="54" spans="1:8">
      <c r="A54" s="518" t="s">
        <v>3069</v>
      </c>
      <c r="B54" s="519" t="s">
        <v>3070</v>
      </c>
      <c r="C54" s="736"/>
      <c r="D54" s="736"/>
      <c r="E54" s="722">
        <v>76</v>
      </c>
      <c r="F54" s="722">
        <v>76</v>
      </c>
      <c r="G54" s="728">
        <f t="shared" ref="G54:H83" si="2">C54+E54</f>
        <v>76</v>
      </c>
      <c r="H54" s="728">
        <f t="shared" si="2"/>
        <v>76</v>
      </c>
    </row>
    <row r="55" spans="1:8">
      <c r="A55" s="518" t="s">
        <v>3079</v>
      </c>
      <c r="B55" s="519" t="s">
        <v>3080</v>
      </c>
      <c r="C55" s="736">
        <v>2</v>
      </c>
      <c r="D55" s="736">
        <v>2</v>
      </c>
      <c r="E55" s="722">
        <v>371</v>
      </c>
      <c r="F55" s="722">
        <v>371</v>
      </c>
      <c r="G55" s="728">
        <f t="shared" si="2"/>
        <v>373</v>
      </c>
      <c r="H55" s="728">
        <f t="shared" si="2"/>
        <v>373</v>
      </c>
    </row>
    <row r="56" spans="1:8">
      <c r="A56" s="518" t="s">
        <v>3103</v>
      </c>
      <c r="B56" s="519" t="s">
        <v>4582</v>
      </c>
      <c r="C56" s="736">
        <v>1</v>
      </c>
      <c r="D56" s="736">
        <v>1</v>
      </c>
      <c r="E56" s="722">
        <v>30</v>
      </c>
      <c r="F56" s="722">
        <v>30</v>
      </c>
      <c r="G56" s="728">
        <f t="shared" si="2"/>
        <v>31</v>
      </c>
      <c r="H56" s="728">
        <f t="shared" si="2"/>
        <v>31</v>
      </c>
    </row>
    <row r="57" spans="1:8">
      <c r="A57" s="518" t="s">
        <v>3108</v>
      </c>
      <c r="B57" s="519" t="s">
        <v>3109</v>
      </c>
      <c r="C57" s="736"/>
      <c r="D57" s="736"/>
      <c r="E57" s="722">
        <v>1</v>
      </c>
      <c r="F57" s="722">
        <v>1</v>
      </c>
      <c r="G57" s="728">
        <f t="shared" si="2"/>
        <v>1</v>
      </c>
      <c r="H57" s="728">
        <f t="shared" si="2"/>
        <v>1</v>
      </c>
    </row>
    <row r="58" spans="1:8">
      <c r="A58" s="516" t="s">
        <v>3112</v>
      </c>
      <c r="B58" s="517" t="s">
        <v>3113</v>
      </c>
      <c r="C58" s="736">
        <v>53</v>
      </c>
      <c r="D58" s="736">
        <v>53</v>
      </c>
      <c r="E58" s="722"/>
      <c r="F58" s="722"/>
      <c r="G58" s="728">
        <f t="shared" si="2"/>
        <v>53</v>
      </c>
      <c r="H58" s="728">
        <f t="shared" si="2"/>
        <v>53</v>
      </c>
    </row>
    <row r="59" spans="1:8">
      <c r="A59" s="518" t="s">
        <v>3114</v>
      </c>
      <c r="B59" s="519" t="s">
        <v>3115</v>
      </c>
      <c r="C59" s="736">
        <v>111</v>
      </c>
      <c r="D59" s="736">
        <v>111</v>
      </c>
      <c r="E59" s="722">
        <v>744</v>
      </c>
      <c r="F59" s="722">
        <v>744</v>
      </c>
      <c r="G59" s="728">
        <f t="shared" si="2"/>
        <v>855</v>
      </c>
      <c r="H59" s="728">
        <f t="shared" si="2"/>
        <v>855</v>
      </c>
    </row>
    <row r="60" spans="1:8">
      <c r="A60" s="516" t="s">
        <v>3162</v>
      </c>
      <c r="B60" s="517" t="s">
        <v>3163</v>
      </c>
      <c r="C60" s="737">
        <v>15</v>
      </c>
      <c r="D60" s="737">
        <v>15</v>
      </c>
      <c r="E60" s="738"/>
      <c r="F60" s="738"/>
      <c r="G60" s="728">
        <f t="shared" si="2"/>
        <v>15</v>
      </c>
      <c r="H60" s="728">
        <f t="shared" si="2"/>
        <v>15</v>
      </c>
    </row>
    <row r="61" spans="1:8">
      <c r="A61" s="516" t="s">
        <v>3182</v>
      </c>
      <c r="B61" s="517" t="s">
        <v>3183</v>
      </c>
      <c r="C61" s="737"/>
      <c r="D61" s="737"/>
      <c r="E61" s="738">
        <v>8</v>
      </c>
      <c r="F61" s="738">
        <v>8</v>
      </c>
      <c r="G61" s="728">
        <f t="shared" si="2"/>
        <v>8</v>
      </c>
      <c r="H61" s="728">
        <f t="shared" si="2"/>
        <v>8</v>
      </c>
    </row>
    <row r="62" spans="1:8">
      <c r="A62" s="516" t="s">
        <v>3346</v>
      </c>
      <c r="B62" s="517" t="s">
        <v>3347</v>
      </c>
      <c r="C62" s="736"/>
      <c r="D62" s="736"/>
      <c r="E62" s="722">
        <v>1</v>
      </c>
      <c r="F62" s="722">
        <v>1</v>
      </c>
      <c r="G62" s="728">
        <f t="shared" si="2"/>
        <v>1</v>
      </c>
      <c r="H62" s="728">
        <f t="shared" si="2"/>
        <v>1</v>
      </c>
    </row>
    <row r="63" spans="1:8">
      <c r="A63" s="518" t="s">
        <v>3552</v>
      </c>
      <c r="B63" s="519" t="s">
        <v>4595</v>
      </c>
      <c r="C63" s="736"/>
      <c r="D63" s="736"/>
      <c r="E63" s="722">
        <v>42</v>
      </c>
      <c r="F63" s="722">
        <v>42</v>
      </c>
      <c r="G63" s="728">
        <f t="shared" si="2"/>
        <v>42</v>
      </c>
      <c r="H63" s="728">
        <f t="shared" si="2"/>
        <v>42</v>
      </c>
    </row>
    <row r="64" spans="1:8">
      <c r="A64" s="516" t="s">
        <v>3608</v>
      </c>
      <c r="B64" s="517" t="s">
        <v>3609</v>
      </c>
      <c r="C64" s="736"/>
      <c r="D64" s="736"/>
      <c r="E64" s="722">
        <v>1</v>
      </c>
      <c r="F64" s="722">
        <v>1</v>
      </c>
      <c r="G64" s="728">
        <f t="shared" si="2"/>
        <v>1</v>
      </c>
      <c r="H64" s="728">
        <f t="shared" si="2"/>
        <v>1</v>
      </c>
    </row>
    <row r="65" spans="1:8">
      <c r="A65" s="518" t="s">
        <v>3710</v>
      </c>
      <c r="B65" s="519" t="s">
        <v>3711</v>
      </c>
      <c r="C65" s="736"/>
      <c r="D65" s="736"/>
      <c r="E65" s="722">
        <v>6</v>
      </c>
      <c r="F65" s="722">
        <v>6</v>
      </c>
      <c r="G65" s="728">
        <f t="shared" si="2"/>
        <v>6</v>
      </c>
      <c r="H65" s="728">
        <f t="shared" si="2"/>
        <v>6</v>
      </c>
    </row>
    <row r="66" spans="1:8">
      <c r="A66" s="516" t="s">
        <v>3716</v>
      </c>
      <c r="B66" s="517" t="s">
        <v>3717</v>
      </c>
      <c r="C66" s="736">
        <v>1</v>
      </c>
      <c r="D66" s="736">
        <v>1</v>
      </c>
      <c r="E66" s="722"/>
      <c r="F66" s="722"/>
      <c r="G66" s="728">
        <f t="shared" si="2"/>
        <v>1</v>
      </c>
      <c r="H66" s="728">
        <f t="shared" si="2"/>
        <v>1</v>
      </c>
    </row>
    <row r="67" spans="1:8">
      <c r="A67" s="516" t="s">
        <v>3722</v>
      </c>
      <c r="B67" s="517" t="s">
        <v>3723</v>
      </c>
      <c r="C67" s="736"/>
      <c r="D67" s="736"/>
      <c r="E67" s="722">
        <v>1</v>
      </c>
      <c r="F67" s="722">
        <v>1</v>
      </c>
      <c r="G67" s="728">
        <f t="shared" si="2"/>
        <v>1</v>
      </c>
      <c r="H67" s="728">
        <f t="shared" si="2"/>
        <v>1</v>
      </c>
    </row>
    <row r="68" spans="1:8">
      <c r="A68" s="516" t="s">
        <v>3726</v>
      </c>
      <c r="B68" s="517" t="s">
        <v>3727</v>
      </c>
      <c r="C68" s="736"/>
      <c r="D68" s="736"/>
      <c r="E68" s="722">
        <v>1</v>
      </c>
      <c r="F68" s="722">
        <v>1</v>
      </c>
      <c r="G68" s="728">
        <f t="shared" si="2"/>
        <v>1</v>
      </c>
      <c r="H68" s="728">
        <f t="shared" si="2"/>
        <v>1</v>
      </c>
    </row>
    <row r="69" spans="1:8">
      <c r="A69" s="516" t="s">
        <v>3728</v>
      </c>
      <c r="B69" s="517" t="s">
        <v>3729</v>
      </c>
      <c r="C69" s="736"/>
      <c r="D69" s="736"/>
      <c r="E69" s="722">
        <v>1</v>
      </c>
      <c r="F69" s="722">
        <v>1</v>
      </c>
      <c r="G69" s="728">
        <f t="shared" si="2"/>
        <v>1</v>
      </c>
      <c r="H69" s="728">
        <f t="shared" si="2"/>
        <v>1</v>
      </c>
    </row>
    <row r="70" spans="1:8">
      <c r="A70" s="518" t="s">
        <v>3730</v>
      </c>
      <c r="B70" s="519" t="s">
        <v>3731</v>
      </c>
      <c r="C70" s="736">
        <v>84</v>
      </c>
      <c r="D70" s="736">
        <v>84</v>
      </c>
      <c r="E70" s="722"/>
      <c r="F70" s="722"/>
      <c r="G70" s="728">
        <f t="shared" si="2"/>
        <v>84</v>
      </c>
      <c r="H70" s="728">
        <f t="shared" si="2"/>
        <v>84</v>
      </c>
    </row>
    <row r="71" spans="1:8">
      <c r="A71" s="516" t="s">
        <v>3732</v>
      </c>
      <c r="B71" s="517" t="s">
        <v>3733</v>
      </c>
      <c r="C71" s="736"/>
      <c r="D71" s="736"/>
      <c r="E71" s="722">
        <v>2</v>
      </c>
      <c r="F71" s="722">
        <v>2</v>
      </c>
      <c r="G71" s="728">
        <f t="shared" si="2"/>
        <v>2</v>
      </c>
      <c r="H71" s="728">
        <f t="shared" si="2"/>
        <v>2</v>
      </c>
    </row>
    <row r="72" spans="1:8">
      <c r="A72" s="528" t="s">
        <v>4743</v>
      </c>
      <c r="B72" s="529" t="s">
        <v>4744</v>
      </c>
      <c r="C72" s="736">
        <v>3</v>
      </c>
      <c r="D72" s="721"/>
      <c r="E72" s="722"/>
      <c r="F72" s="722"/>
      <c r="G72" s="728">
        <f t="shared" si="2"/>
        <v>3</v>
      </c>
      <c r="H72" s="728">
        <f t="shared" si="2"/>
        <v>0</v>
      </c>
    </row>
    <row r="73" spans="1:8">
      <c r="A73" s="528" t="s">
        <v>4789</v>
      </c>
      <c r="B73" s="529" t="s">
        <v>4790</v>
      </c>
      <c r="C73" s="736">
        <v>1</v>
      </c>
      <c r="D73" s="721"/>
      <c r="E73" s="722"/>
      <c r="F73" s="722"/>
      <c r="G73" s="728">
        <f t="shared" si="2"/>
        <v>1</v>
      </c>
      <c r="H73" s="728">
        <f t="shared" si="2"/>
        <v>0</v>
      </c>
    </row>
    <row r="74" spans="1:8">
      <c r="A74" s="516" t="s">
        <v>3734</v>
      </c>
      <c r="B74" s="517" t="s">
        <v>3735</v>
      </c>
      <c r="C74" s="736"/>
      <c r="D74" s="736"/>
      <c r="E74" s="722">
        <v>3</v>
      </c>
      <c r="F74" s="722">
        <v>3</v>
      </c>
      <c r="G74" s="728">
        <f t="shared" si="2"/>
        <v>3</v>
      </c>
      <c r="H74" s="728">
        <f t="shared" si="2"/>
        <v>3</v>
      </c>
    </row>
    <row r="75" spans="1:8">
      <c r="A75" s="516" t="s">
        <v>3782</v>
      </c>
      <c r="B75" s="517" t="s">
        <v>3783</v>
      </c>
      <c r="C75" s="736">
        <v>1</v>
      </c>
      <c r="D75" s="736">
        <v>1</v>
      </c>
      <c r="E75" s="722"/>
      <c r="F75" s="722"/>
      <c r="G75" s="728">
        <f t="shared" si="2"/>
        <v>1</v>
      </c>
      <c r="H75" s="728">
        <f t="shared" si="2"/>
        <v>1</v>
      </c>
    </row>
    <row r="76" spans="1:8">
      <c r="A76" s="516" t="s">
        <v>4791</v>
      </c>
      <c r="B76" s="517" t="s">
        <v>4792</v>
      </c>
      <c r="C76" s="736"/>
      <c r="D76" s="736"/>
      <c r="E76" s="722">
        <v>1</v>
      </c>
      <c r="F76" s="722">
        <v>1</v>
      </c>
      <c r="G76" s="728">
        <f t="shared" si="2"/>
        <v>1</v>
      </c>
      <c r="H76" s="728">
        <f t="shared" si="2"/>
        <v>1</v>
      </c>
    </row>
    <row r="77" spans="1:8">
      <c r="A77" s="518" t="s">
        <v>3738</v>
      </c>
      <c r="B77" s="519" t="s">
        <v>3739</v>
      </c>
      <c r="C77" s="736">
        <v>763</v>
      </c>
      <c r="D77" s="736">
        <v>763</v>
      </c>
      <c r="E77" s="722">
        <v>3</v>
      </c>
      <c r="F77" s="722">
        <v>3</v>
      </c>
      <c r="G77" s="728">
        <f t="shared" si="2"/>
        <v>766</v>
      </c>
      <c r="H77" s="728">
        <f t="shared" si="2"/>
        <v>766</v>
      </c>
    </row>
    <row r="78" spans="1:8">
      <c r="A78" s="518" t="s">
        <v>3742</v>
      </c>
      <c r="B78" s="519" t="s">
        <v>3743</v>
      </c>
      <c r="C78" s="736"/>
      <c r="D78" s="736"/>
      <c r="E78" s="722">
        <v>5</v>
      </c>
      <c r="F78" s="722">
        <v>5</v>
      </c>
      <c r="G78" s="728">
        <f t="shared" si="2"/>
        <v>5</v>
      </c>
      <c r="H78" s="728">
        <f t="shared" si="2"/>
        <v>5</v>
      </c>
    </row>
    <row r="79" spans="1:8">
      <c r="A79" s="518" t="s">
        <v>3744</v>
      </c>
      <c r="B79" s="519" t="s">
        <v>3745</v>
      </c>
      <c r="C79" s="736">
        <v>94</v>
      </c>
      <c r="D79" s="736">
        <v>94</v>
      </c>
      <c r="E79" s="722">
        <v>1</v>
      </c>
      <c r="F79" s="722">
        <v>1</v>
      </c>
      <c r="G79" s="728">
        <f t="shared" si="2"/>
        <v>95</v>
      </c>
      <c r="H79" s="728">
        <f t="shared" si="2"/>
        <v>95</v>
      </c>
    </row>
    <row r="80" spans="1:8">
      <c r="A80" s="516" t="s">
        <v>3750</v>
      </c>
      <c r="B80" s="517" t="s">
        <v>3751</v>
      </c>
      <c r="C80" s="736"/>
      <c r="D80" s="736"/>
      <c r="E80" s="722">
        <v>1</v>
      </c>
      <c r="F80" s="722">
        <v>1</v>
      </c>
      <c r="G80" s="728">
        <f t="shared" si="2"/>
        <v>1</v>
      </c>
      <c r="H80" s="728">
        <f t="shared" si="2"/>
        <v>1</v>
      </c>
    </row>
    <row r="81" spans="1:8">
      <c r="A81" s="516" t="s">
        <v>3752</v>
      </c>
      <c r="B81" s="517" t="s">
        <v>3753</v>
      </c>
      <c r="C81" s="736">
        <v>3</v>
      </c>
      <c r="D81" s="736">
        <v>3</v>
      </c>
      <c r="E81" s="722"/>
      <c r="F81" s="722"/>
      <c r="G81" s="728">
        <f t="shared" si="2"/>
        <v>3</v>
      </c>
      <c r="H81" s="728">
        <f t="shared" si="2"/>
        <v>3</v>
      </c>
    </row>
    <row r="82" spans="1:8">
      <c r="A82" s="518" t="s">
        <v>3754</v>
      </c>
      <c r="B82" s="519" t="s">
        <v>3755</v>
      </c>
      <c r="C82" s="736"/>
      <c r="D82" s="736"/>
      <c r="E82" s="722">
        <v>4</v>
      </c>
      <c r="F82" s="722">
        <v>4</v>
      </c>
      <c r="G82" s="728">
        <f t="shared" si="2"/>
        <v>4</v>
      </c>
      <c r="H82" s="728">
        <f t="shared" si="2"/>
        <v>4</v>
      </c>
    </row>
    <row r="83" spans="1:8">
      <c r="A83" s="518" t="s">
        <v>3768</v>
      </c>
      <c r="B83" s="519" t="s">
        <v>3769</v>
      </c>
      <c r="C83" s="736">
        <v>44</v>
      </c>
      <c r="D83" s="736">
        <v>44</v>
      </c>
      <c r="E83" s="722">
        <v>7</v>
      </c>
      <c r="F83" s="722">
        <v>7</v>
      </c>
      <c r="G83" s="728">
        <f t="shared" si="2"/>
        <v>51</v>
      </c>
      <c r="H83" s="728">
        <f t="shared" si="2"/>
        <v>51</v>
      </c>
    </row>
    <row r="84" spans="1:8">
      <c r="A84" s="516" t="s">
        <v>3772</v>
      </c>
      <c r="B84" s="517" t="s">
        <v>3773</v>
      </c>
      <c r="C84" s="736">
        <v>1</v>
      </c>
      <c r="D84" s="736">
        <v>1</v>
      </c>
      <c r="E84" s="722"/>
      <c r="F84" s="722"/>
      <c r="G84" s="728">
        <f t="shared" ref="G84:H128" si="3">C84+E84</f>
        <v>1</v>
      </c>
      <c r="H84" s="728">
        <f t="shared" si="3"/>
        <v>1</v>
      </c>
    </row>
    <row r="85" spans="1:8">
      <c r="A85" s="518" t="s">
        <v>3774</v>
      </c>
      <c r="B85" s="519" t="s">
        <v>3775</v>
      </c>
      <c r="C85" s="736"/>
      <c r="D85" s="736"/>
      <c r="E85" s="722">
        <v>2</v>
      </c>
      <c r="F85" s="722">
        <v>2</v>
      </c>
      <c r="G85" s="728">
        <f t="shared" si="3"/>
        <v>2</v>
      </c>
      <c r="H85" s="728">
        <f t="shared" si="3"/>
        <v>2</v>
      </c>
    </row>
    <row r="86" spans="1:8">
      <c r="A86" s="518" t="s">
        <v>3776</v>
      </c>
      <c r="B86" s="519" t="s">
        <v>3777</v>
      </c>
      <c r="C86" s="736">
        <v>356</v>
      </c>
      <c r="D86" s="736">
        <v>356</v>
      </c>
      <c r="E86" s="722">
        <v>14</v>
      </c>
      <c r="F86" s="722">
        <v>14</v>
      </c>
      <c r="G86" s="728">
        <f t="shared" si="3"/>
        <v>370</v>
      </c>
      <c r="H86" s="728">
        <f t="shared" si="3"/>
        <v>370</v>
      </c>
    </row>
    <row r="87" spans="1:8">
      <c r="A87" s="518" t="s">
        <v>3778</v>
      </c>
      <c r="B87" s="519" t="s">
        <v>3779</v>
      </c>
      <c r="C87" s="736"/>
      <c r="D87" s="736"/>
      <c r="E87" s="722">
        <v>5</v>
      </c>
      <c r="F87" s="722">
        <v>5</v>
      </c>
      <c r="G87" s="728">
        <f t="shared" si="3"/>
        <v>5</v>
      </c>
      <c r="H87" s="728">
        <f t="shared" si="3"/>
        <v>5</v>
      </c>
    </row>
    <row r="88" spans="1:8">
      <c r="A88" s="518" t="s">
        <v>3780</v>
      </c>
      <c r="B88" s="519" t="s">
        <v>3781</v>
      </c>
      <c r="C88" s="736"/>
      <c r="D88" s="736"/>
      <c r="E88" s="722">
        <v>4</v>
      </c>
      <c r="F88" s="722">
        <v>4</v>
      </c>
      <c r="G88" s="728">
        <f t="shared" si="3"/>
        <v>4</v>
      </c>
      <c r="H88" s="728">
        <f t="shared" si="3"/>
        <v>4</v>
      </c>
    </row>
    <row r="89" spans="1:8">
      <c r="A89" s="516" t="s">
        <v>3782</v>
      </c>
      <c r="B89" s="517" t="s">
        <v>3783</v>
      </c>
      <c r="C89" s="736">
        <v>15</v>
      </c>
      <c r="D89" s="736">
        <v>15</v>
      </c>
      <c r="E89" s="722"/>
      <c r="F89" s="722"/>
      <c r="G89" s="728">
        <f t="shared" si="3"/>
        <v>15</v>
      </c>
      <c r="H89" s="728">
        <f t="shared" si="3"/>
        <v>15</v>
      </c>
    </row>
    <row r="90" spans="1:8">
      <c r="A90" s="518" t="s">
        <v>3786</v>
      </c>
      <c r="B90" s="519" t="s">
        <v>3787</v>
      </c>
      <c r="C90" s="736">
        <v>10</v>
      </c>
      <c r="D90" s="736">
        <v>10</v>
      </c>
      <c r="E90" s="722">
        <v>2</v>
      </c>
      <c r="F90" s="722">
        <v>2</v>
      </c>
      <c r="G90" s="728">
        <f t="shared" si="3"/>
        <v>12</v>
      </c>
      <c r="H90" s="728">
        <f t="shared" si="3"/>
        <v>12</v>
      </c>
    </row>
    <row r="91" spans="1:8">
      <c r="A91" s="518" t="s">
        <v>3790</v>
      </c>
      <c r="B91" s="519" t="s">
        <v>4793</v>
      </c>
      <c r="C91" s="736"/>
      <c r="D91" s="736"/>
      <c r="E91" s="722">
        <v>7</v>
      </c>
      <c r="F91" s="722">
        <v>7</v>
      </c>
      <c r="G91" s="728">
        <f t="shared" si="3"/>
        <v>7</v>
      </c>
      <c r="H91" s="728">
        <f t="shared" si="3"/>
        <v>7</v>
      </c>
    </row>
    <row r="92" spans="1:8">
      <c r="A92" s="518" t="s">
        <v>3792</v>
      </c>
      <c r="B92" s="519" t="s">
        <v>3793</v>
      </c>
      <c r="C92" s="736"/>
      <c r="D92" s="736"/>
      <c r="E92" s="722">
        <v>1</v>
      </c>
      <c r="F92" s="722">
        <v>1</v>
      </c>
      <c r="G92" s="728">
        <f t="shared" si="3"/>
        <v>1</v>
      </c>
      <c r="H92" s="728">
        <f t="shared" si="3"/>
        <v>1</v>
      </c>
    </row>
    <row r="93" spans="1:8">
      <c r="A93" s="518" t="s">
        <v>3794</v>
      </c>
      <c r="B93" s="519" t="s">
        <v>4767</v>
      </c>
      <c r="C93" s="736">
        <v>663</v>
      </c>
      <c r="D93" s="736">
        <v>663</v>
      </c>
      <c r="E93" s="722"/>
      <c r="F93" s="722"/>
      <c r="G93" s="728">
        <f t="shared" si="3"/>
        <v>663</v>
      </c>
      <c r="H93" s="728">
        <f t="shared" si="3"/>
        <v>663</v>
      </c>
    </row>
    <row r="94" spans="1:8">
      <c r="A94" s="516" t="s">
        <v>3796</v>
      </c>
      <c r="B94" s="517" t="s">
        <v>3797</v>
      </c>
      <c r="C94" s="736"/>
      <c r="D94" s="736"/>
      <c r="E94" s="722">
        <v>1</v>
      </c>
      <c r="F94" s="722">
        <v>1</v>
      </c>
      <c r="G94" s="728">
        <f t="shared" si="3"/>
        <v>1</v>
      </c>
      <c r="H94" s="728">
        <f t="shared" si="3"/>
        <v>1</v>
      </c>
    </row>
    <row r="95" spans="1:8">
      <c r="A95" s="518" t="s">
        <v>3798</v>
      </c>
      <c r="B95" s="519" t="s">
        <v>3799</v>
      </c>
      <c r="C95" s="736"/>
      <c r="D95" s="736"/>
      <c r="E95" s="722">
        <v>1</v>
      </c>
      <c r="F95" s="722">
        <v>1</v>
      </c>
      <c r="G95" s="728">
        <f t="shared" si="3"/>
        <v>1</v>
      </c>
      <c r="H95" s="728">
        <f t="shared" si="3"/>
        <v>1</v>
      </c>
    </row>
    <row r="96" spans="1:8">
      <c r="A96" s="516" t="s">
        <v>3810</v>
      </c>
      <c r="B96" s="517" t="s">
        <v>3811</v>
      </c>
      <c r="C96" s="736"/>
      <c r="D96" s="736"/>
      <c r="E96" s="722">
        <v>1</v>
      </c>
      <c r="F96" s="722">
        <v>1</v>
      </c>
      <c r="G96" s="728">
        <f t="shared" si="3"/>
        <v>1</v>
      </c>
      <c r="H96" s="728">
        <f t="shared" si="3"/>
        <v>1</v>
      </c>
    </row>
    <row r="97" spans="1:8">
      <c r="A97" s="518" t="s">
        <v>3818</v>
      </c>
      <c r="B97" s="519" t="s">
        <v>3819</v>
      </c>
      <c r="C97" s="726">
        <v>36</v>
      </c>
      <c r="D97" s="726">
        <v>36</v>
      </c>
      <c r="E97" s="739"/>
      <c r="F97" s="739"/>
      <c r="G97" s="728">
        <f t="shared" si="3"/>
        <v>36</v>
      </c>
      <c r="H97" s="728">
        <f t="shared" si="3"/>
        <v>36</v>
      </c>
    </row>
    <row r="98" spans="1:8">
      <c r="A98" s="518" t="s">
        <v>3820</v>
      </c>
      <c r="B98" s="519" t="s">
        <v>3821</v>
      </c>
      <c r="C98" s="726">
        <v>124</v>
      </c>
      <c r="D98" s="726">
        <v>124</v>
      </c>
      <c r="E98" s="739"/>
      <c r="F98" s="739"/>
      <c r="G98" s="728">
        <f t="shared" si="3"/>
        <v>124</v>
      </c>
      <c r="H98" s="728">
        <f t="shared" si="3"/>
        <v>124</v>
      </c>
    </row>
    <row r="99" spans="1:8">
      <c r="A99" s="516" t="s">
        <v>3828</v>
      </c>
      <c r="B99" s="517" t="s">
        <v>3829</v>
      </c>
      <c r="C99" s="740">
        <v>1</v>
      </c>
      <c r="D99" s="740">
        <v>1</v>
      </c>
      <c r="E99" s="741"/>
      <c r="F99" s="741"/>
      <c r="G99" s="728">
        <f t="shared" si="3"/>
        <v>1</v>
      </c>
      <c r="H99" s="728">
        <f t="shared" si="3"/>
        <v>1</v>
      </c>
    </row>
    <row r="100" spans="1:8">
      <c r="A100" s="518" t="s">
        <v>3989</v>
      </c>
      <c r="B100" s="519" t="s">
        <v>3990</v>
      </c>
      <c r="C100" s="736">
        <v>5</v>
      </c>
      <c r="D100" s="736">
        <v>5</v>
      </c>
      <c r="E100" s="722"/>
      <c r="F100" s="722"/>
      <c r="G100" s="728">
        <f t="shared" si="3"/>
        <v>5</v>
      </c>
      <c r="H100" s="728">
        <f t="shared" si="3"/>
        <v>5</v>
      </c>
    </row>
    <row r="101" spans="1:8">
      <c r="A101" s="518" t="s">
        <v>4049</v>
      </c>
      <c r="B101" s="519" t="s">
        <v>4794</v>
      </c>
      <c r="C101" s="736"/>
      <c r="D101" s="736"/>
      <c r="E101" s="722">
        <v>1</v>
      </c>
      <c r="F101" s="722">
        <v>1</v>
      </c>
      <c r="G101" s="728">
        <f t="shared" si="3"/>
        <v>1</v>
      </c>
      <c r="H101" s="728">
        <f t="shared" si="3"/>
        <v>1</v>
      </c>
    </row>
    <row r="102" spans="1:8">
      <c r="A102" s="518" t="s">
        <v>4051</v>
      </c>
      <c r="B102" s="519" t="s">
        <v>4052</v>
      </c>
      <c r="C102" s="736"/>
      <c r="D102" s="736"/>
      <c r="E102" s="722">
        <v>1</v>
      </c>
      <c r="F102" s="722">
        <v>1</v>
      </c>
      <c r="G102" s="728">
        <f t="shared" si="3"/>
        <v>1</v>
      </c>
      <c r="H102" s="728">
        <f t="shared" si="3"/>
        <v>1</v>
      </c>
    </row>
    <row r="103" spans="1:8">
      <c r="A103" s="518" t="s">
        <v>4113</v>
      </c>
      <c r="B103" s="519" t="s">
        <v>4114</v>
      </c>
      <c r="C103" s="736"/>
      <c r="D103" s="736"/>
      <c r="E103" s="722">
        <v>15</v>
      </c>
      <c r="F103" s="722">
        <v>15</v>
      </c>
      <c r="G103" s="728">
        <f t="shared" si="3"/>
        <v>15</v>
      </c>
      <c r="H103" s="728">
        <f t="shared" si="3"/>
        <v>15</v>
      </c>
    </row>
    <row r="104" spans="1:8">
      <c r="A104" s="516" t="s">
        <v>4145</v>
      </c>
      <c r="B104" s="517" t="s">
        <v>4146</v>
      </c>
      <c r="C104" s="736">
        <v>22</v>
      </c>
      <c r="D104" s="736">
        <v>22</v>
      </c>
      <c r="E104" s="722"/>
      <c r="F104" s="722"/>
      <c r="G104" s="728">
        <f t="shared" si="3"/>
        <v>22</v>
      </c>
      <c r="H104" s="728">
        <f t="shared" si="3"/>
        <v>22</v>
      </c>
    </row>
    <row r="105" spans="1:8">
      <c r="A105" s="516" t="s">
        <v>4149</v>
      </c>
      <c r="B105" s="517" t="s">
        <v>4150</v>
      </c>
      <c r="C105" s="709">
        <v>1</v>
      </c>
      <c r="D105" s="709">
        <v>1</v>
      </c>
      <c r="E105" s="709">
        <v>55</v>
      </c>
      <c r="F105" s="709">
        <v>55</v>
      </c>
      <c r="G105" s="728">
        <f t="shared" si="3"/>
        <v>56</v>
      </c>
      <c r="H105" s="728">
        <f t="shared" si="3"/>
        <v>56</v>
      </c>
    </row>
    <row r="106" spans="1:8">
      <c r="A106" s="516" t="s">
        <v>4151</v>
      </c>
      <c r="B106" s="517" t="s">
        <v>4152</v>
      </c>
      <c r="C106" s="709">
        <v>0</v>
      </c>
      <c r="D106" s="709">
        <v>0</v>
      </c>
      <c r="E106" s="709">
        <v>2</v>
      </c>
      <c r="F106" s="709">
        <v>2</v>
      </c>
      <c r="G106" s="728">
        <f t="shared" si="3"/>
        <v>2</v>
      </c>
      <c r="H106" s="728">
        <f t="shared" si="3"/>
        <v>2</v>
      </c>
    </row>
    <row r="107" spans="1:8">
      <c r="A107" s="516" t="s">
        <v>4153</v>
      </c>
      <c r="B107" s="517" t="s">
        <v>4154</v>
      </c>
      <c r="C107" s="709">
        <v>0</v>
      </c>
      <c r="D107" s="709">
        <v>0</v>
      </c>
      <c r="E107" s="709">
        <v>3</v>
      </c>
      <c r="F107" s="709">
        <v>3</v>
      </c>
      <c r="G107" s="728">
        <f t="shared" si="3"/>
        <v>3</v>
      </c>
      <c r="H107" s="728">
        <f t="shared" si="3"/>
        <v>3</v>
      </c>
    </row>
    <row r="108" spans="1:8">
      <c r="A108" s="516" t="s">
        <v>4163</v>
      </c>
      <c r="B108" s="517" t="s">
        <v>4164</v>
      </c>
      <c r="C108" s="709">
        <v>0</v>
      </c>
      <c r="D108" s="709">
        <v>0</v>
      </c>
      <c r="E108" s="709">
        <v>1</v>
      </c>
      <c r="F108" s="709">
        <v>1</v>
      </c>
      <c r="G108" s="728">
        <f t="shared" si="3"/>
        <v>1</v>
      </c>
      <c r="H108" s="728">
        <f t="shared" si="3"/>
        <v>1</v>
      </c>
    </row>
    <row r="109" spans="1:8">
      <c r="A109" s="516" t="s">
        <v>4165</v>
      </c>
      <c r="B109" s="517" t="s">
        <v>4166</v>
      </c>
      <c r="C109" s="709">
        <v>0</v>
      </c>
      <c r="D109" s="709">
        <v>0</v>
      </c>
      <c r="E109" s="709">
        <v>3</v>
      </c>
      <c r="F109" s="709">
        <v>3</v>
      </c>
      <c r="G109" s="728">
        <f t="shared" si="3"/>
        <v>3</v>
      </c>
      <c r="H109" s="728">
        <f t="shared" si="3"/>
        <v>3</v>
      </c>
    </row>
    <row r="110" spans="1:8">
      <c r="A110" s="516" t="s">
        <v>4167</v>
      </c>
      <c r="B110" s="517" t="s">
        <v>4168</v>
      </c>
      <c r="C110" s="709">
        <v>0</v>
      </c>
      <c r="D110" s="709">
        <v>0</v>
      </c>
      <c r="E110" s="709">
        <v>22</v>
      </c>
      <c r="F110" s="709">
        <v>22</v>
      </c>
      <c r="G110" s="728">
        <f t="shared" si="3"/>
        <v>22</v>
      </c>
      <c r="H110" s="728">
        <f t="shared" si="3"/>
        <v>22</v>
      </c>
    </row>
    <row r="111" spans="1:8">
      <c r="A111" s="516" t="s">
        <v>4171</v>
      </c>
      <c r="B111" s="517" t="s">
        <v>4172</v>
      </c>
      <c r="C111" s="709">
        <v>1</v>
      </c>
      <c r="D111" s="709">
        <v>1</v>
      </c>
      <c r="E111" s="709">
        <v>7</v>
      </c>
      <c r="F111" s="709">
        <v>7</v>
      </c>
      <c r="G111" s="728">
        <f t="shared" si="3"/>
        <v>8</v>
      </c>
      <c r="H111" s="728">
        <f t="shared" si="3"/>
        <v>8</v>
      </c>
    </row>
    <row r="112" spans="1:8">
      <c r="A112" s="516" t="s">
        <v>4177</v>
      </c>
      <c r="B112" s="517" t="s">
        <v>4178</v>
      </c>
      <c r="C112" s="709">
        <v>0</v>
      </c>
      <c r="D112" s="709">
        <v>0</v>
      </c>
      <c r="E112" s="709">
        <v>3</v>
      </c>
      <c r="F112" s="709">
        <v>3</v>
      </c>
      <c r="G112" s="728">
        <f t="shared" si="3"/>
        <v>3</v>
      </c>
      <c r="H112" s="728">
        <f t="shared" si="3"/>
        <v>3</v>
      </c>
    </row>
    <row r="113" spans="1:8">
      <c r="A113" s="516" t="s">
        <v>4179</v>
      </c>
      <c r="B113" s="517" t="s">
        <v>4180</v>
      </c>
      <c r="C113" s="709">
        <v>3</v>
      </c>
      <c r="D113" s="709">
        <v>3</v>
      </c>
      <c r="E113" s="709">
        <v>1</v>
      </c>
      <c r="F113" s="709">
        <v>1</v>
      </c>
      <c r="G113" s="728">
        <f t="shared" si="3"/>
        <v>4</v>
      </c>
      <c r="H113" s="728">
        <f t="shared" si="3"/>
        <v>4</v>
      </c>
    </row>
    <row r="114" spans="1:8">
      <c r="A114" s="516" t="s">
        <v>4181</v>
      </c>
      <c r="B114" s="517" t="s">
        <v>4182</v>
      </c>
      <c r="C114" s="709">
        <v>0</v>
      </c>
      <c r="D114" s="709">
        <v>0</v>
      </c>
      <c r="E114" s="709">
        <v>5</v>
      </c>
      <c r="F114" s="709">
        <v>5</v>
      </c>
      <c r="G114" s="728">
        <f t="shared" si="3"/>
        <v>5</v>
      </c>
      <c r="H114" s="728">
        <f t="shared" si="3"/>
        <v>5</v>
      </c>
    </row>
    <row r="115" spans="1:8">
      <c r="A115" s="516" t="s">
        <v>4191</v>
      </c>
      <c r="B115" s="517" t="s">
        <v>4192</v>
      </c>
      <c r="C115" s="709">
        <v>1</v>
      </c>
      <c r="D115" s="709">
        <v>1</v>
      </c>
      <c r="E115" s="709">
        <v>35</v>
      </c>
      <c r="F115" s="709">
        <v>35</v>
      </c>
      <c r="G115" s="728">
        <f t="shared" si="3"/>
        <v>36</v>
      </c>
      <c r="H115" s="728">
        <f t="shared" si="3"/>
        <v>36</v>
      </c>
    </row>
    <row r="116" spans="1:8">
      <c r="A116" s="518" t="s">
        <v>4195</v>
      </c>
      <c r="B116" s="519" t="s">
        <v>4196</v>
      </c>
      <c r="C116" s="736">
        <v>7</v>
      </c>
      <c r="D116" s="736">
        <v>7</v>
      </c>
      <c r="E116" s="722">
        <v>764</v>
      </c>
      <c r="F116" s="722">
        <v>764</v>
      </c>
      <c r="G116" s="728">
        <f t="shared" si="3"/>
        <v>771</v>
      </c>
      <c r="H116" s="728">
        <f t="shared" si="3"/>
        <v>771</v>
      </c>
    </row>
    <row r="117" spans="1:8">
      <c r="A117" s="518" t="s">
        <v>4323</v>
      </c>
      <c r="B117" s="519" t="s">
        <v>4324</v>
      </c>
      <c r="C117" s="736"/>
      <c r="D117" s="736"/>
      <c r="E117" s="722">
        <v>17</v>
      </c>
      <c r="F117" s="722">
        <v>17</v>
      </c>
      <c r="G117" s="728">
        <f t="shared" si="3"/>
        <v>17</v>
      </c>
      <c r="H117" s="728">
        <f t="shared" si="3"/>
        <v>17</v>
      </c>
    </row>
    <row r="118" spans="1:8">
      <c r="A118" s="518" t="s">
        <v>4341</v>
      </c>
      <c r="B118" s="519" t="s">
        <v>4342</v>
      </c>
      <c r="C118" s="736"/>
      <c r="D118" s="736"/>
      <c r="E118" s="722">
        <v>232</v>
      </c>
      <c r="F118" s="722">
        <v>232</v>
      </c>
      <c r="G118" s="728">
        <f t="shared" si="3"/>
        <v>232</v>
      </c>
      <c r="H118" s="728">
        <f t="shared" si="3"/>
        <v>232</v>
      </c>
    </row>
    <row r="119" spans="1:8">
      <c r="A119" s="518" t="s">
        <v>4349</v>
      </c>
      <c r="B119" s="519" t="s">
        <v>4350</v>
      </c>
      <c r="C119" s="736">
        <v>1</v>
      </c>
      <c r="D119" s="736">
        <v>1</v>
      </c>
      <c r="E119" s="722">
        <v>51</v>
      </c>
      <c r="F119" s="722">
        <v>51</v>
      </c>
      <c r="G119" s="728">
        <f t="shared" si="3"/>
        <v>52</v>
      </c>
      <c r="H119" s="728">
        <f t="shared" si="3"/>
        <v>52</v>
      </c>
    </row>
    <row r="120" spans="1:8">
      <c r="A120" s="518" t="s">
        <v>4355</v>
      </c>
      <c r="B120" s="519" t="s">
        <v>4356</v>
      </c>
      <c r="C120" s="736">
        <v>5</v>
      </c>
      <c r="D120" s="736">
        <v>5</v>
      </c>
      <c r="E120" s="722">
        <v>1057</v>
      </c>
      <c r="F120" s="722">
        <v>1057</v>
      </c>
      <c r="G120" s="728">
        <f t="shared" si="3"/>
        <v>1062</v>
      </c>
      <c r="H120" s="728">
        <f t="shared" si="3"/>
        <v>1062</v>
      </c>
    </row>
    <row r="121" spans="1:8">
      <c r="A121" s="518" t="s">
        <v>4363</v>
      </c>
      <c r="B121" s="519" t="s">
        <v>4364</v>
      </c>
      <c r="C121" s="736">
        <v>8</v>
      </c>
      <c r="D121" s="736">
        <v>8</v>
      </c>
      <c r="E121" s="722">
        <v>1606</v>
      </c>
      <c r="F121" s="722">
        <v>1606</v>
      </c>
      <c r="G121" s="728">
        <f t="shared" si="3"/>
        <v>1614</v>
      </c>
      <c r="H121" s="728">
        <f t="shared" si="3"/>
        <v>1614</v>
      </c>
    </row>
    <row r="122" spans="1:8">
      <c r="A122" s="518" t="s">
        <v>4365</v>
      </c>
      <c r="B122" s="519" t="s">
        <v>4366</v>
      </c>
      <c r="C122" s="736">
        <v>15</v>
      </c>
      <c r="D122" s="736">
        <v>15</v>
      </c>
      <c r="E122" s="722">
        <v>5077</v>
      </c>
      <c r="F122" s="722">
        <v>5077</v>
      </c>
      <c r="G122" s="728">
        <f t="shared" si="3"/>
        <v>5092</v>
      </c>
      <c r="H122" s="728">
        <f t="shared" si="3"/>
        <v>5092</v>
      </c>
    </row>
    <row r="123" spans="1:8">
      <c r="A123" s="518" t="s">
        <v>4589</v>
      </c>
      <c r="B123" s="519" t="s">
        <v>4590</v>
      </c>
      <c r="C123" s="736"/>
      <c r="D123" s="736"/>
      <c r="E123" s="722">
        <v>316</v>
      </c>
      <c r="F123" s="722">
        <v>316</v>
      </c>
      <c r="G123" s="728">
        <f t="shared" si="3"/>
        <v>316</v>
      </c>
      <c r="H123" s="728">
        <f t="shared" si="3"/>
        <v>316</v>
      </c>
    </row>
    <row r="124" spans="1:8">
      <c r="A124" s="516" t="s">
        <v>4373</v>
      </c>
      <c r="B124" s="517" t="s">
        <v>4374</v>
      </c>
      <c r="C124" s="736"/>
      <c r="D124" s="736"/>
      <c r="E124" s="722">
        <v>38</v>
      </c>
      <c r="F124" s="722">
        <v>38</v>
      </c>
      <c r="G124" s="728">
        <f t="shared" si="3"/>
        <v>38</v>
      </c>
      <c r="H124" s="728">
        <f t="shared" si="3"/>
        <v>38</v>
      </c>
    </row>
    <row r="125" spans="1:8">
      <c r="A125" s="518" t="s">
        <v>4375</v>
      </c>
      <c r="B125" s="519" t="s">
        <v>4376</v>
      </c>
      <c r="C125" s="742">
        <v>15</v>
      </c>
      <c r="D125" s="742">
        <v>15</v>
      </c>
      <c r="E125" s="728">
        <v>1211</v>
      </c>
      <c r="F125" s="728">
        <v>1211</v>
      </c>
      <c r="G125" s="728">
        <f t="shared" si="3"/>
        <v>1226</v>
      </c>
      <c r="H125" s="728">
        <f t="shared" si="3"/>
        <v>1226</v>
      </c>
    </row>
    <row r="126" spans="1:8">
      <c r="A126" s="516" t="s">
        <v>4379</v>
      </c>
      <c r="B126" s="517" t="s">
        <v>4380</v>
      </c>
      <c r="C126" s="742"/>
      <c r="D126" s="742"/>
      <c r="E126" s="728">
        <v>11</v>
      </c>
      <c r="F126" s="728">
        <v>11</v>
      </c>
      <c r="G126" s="728">
        <f t="shared" si="3"/>
        <v>11</v>
      </c>
      <c r="H126" s="728">
        <f t="shared" si="3"/>
        <v>11</v>
      </c>
    </row>
    <row r="127" spans="1:8">
      <c r="A127" s="516" t="s">
        <v>4383</v>
      </c>
      <c r="B127" s="517" t="s">
        <v>4384</v>
      </c>
      <c r="C127" s="742"/>
      <c r="D127" s="742"/>
      <c r="E127" s="728">
        <v>7</v>
      </c>
      <c r="F127" s="728">
        <v>7</v>
      </c>
      <c r="G127" s="728">
        <f t="shared" si="3"/>
        <v>7</v>
      </c>
      <c r="H127" s="728">
        <f t="shared" si="3"/>
        <v>7</v>
      </c>
    </row>
    <row r="128" spans="1:8">
      <c r="A128" s="516" t="s">
        <v>4393</v>
      </c>
      <c r="B128" s="517" t="s">
        <v>4394</v>
      </c>
      <c r="C128" s="742"/>
      <c r="D128" s="742"/>
      <c r="E128" s="728">
        <v>2259</v>
      </c>
      <c r="F128" s="728">
        <v>2259</v>
      </c>
      <c r="G128" s="728">
        <f t="shared" si="3"/>
        <v>2259</v>
      </c>
      <c r="H128" s="728">
        <f t="shared" si="3"/>
        <v>2259</v>
      </c>
    </row>
    <row r="129" spans="1:8">
      <c r="A129" s="743"/>
      <c r="B129" s="730" t="s">
        <v>2826</v>
      </c>
      <c r="C129" s="744">
        <f>SUM(C53:C125)</f>
        <v>2605</v>
      </c>
      <c r="D129" s="744">
        <f t="shared" ref="D129:H129" si="4">SUM(D53:D125)</f>
        <v>2601</v>
      </c>
      <c r="E129" s="744">
        <f t="shared" si="4"/>
        <v>11871</v>
      </c>
      <c r="F129" s="744">
        <f t="shared" si="4"/>
        <v>11871</v>
      </c>
      <c r="G129" s="744">
        <f t="shared" si="4"/>
        <v>14476</v>
      </c>
      <c r="H129" s="744">
        <f t="shared" si="4"/>
        <v>14472</v>
      </c>
    </row>
  </sheetData>
  <mergeCells count="5">
    <mergeCell ref="A6:A7"/>
    <mergeCell ref="B6:B7"/>
    <mergeCell ref="C6:D6"/>
    <mergeCell ref="E6:F6"/>
    <mergeCell ref="G6:H6"/>
  </mergeCells>
  <pageMargins left="0" right="0" top="0" bottom="0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8"/>
  <sheetViews>
    <sheetView workbookViewId="0">
      <selection activeCell="L10" sqref="L10"/>
    </sheetView>
  </sheetViews>
  <sheetFormatPr defaultRowHeight="12.9"/>
  <cols>
    <col min="2" max="2" width="39.375" customWidth="1"/>
    <col min="6" max="6" width="7.875" customWidth="1"/>
  </cols>
  <sheetData>
    <row r="1" spans="1:8" ht="13.6">
      <c r="A1" s="386"/>
      <c r="B1" s="387" t="s">
        <v>167</v>
      </c>
      <c r="C1" s="380" t="str">
        <f>Kadar.ode.!C1</f>
        <v>ОПШТА БОЛНИЦА СЕНТА</v>
      </c>
      <c r="D1" s="382"/>
      <c r="E1" s="382"/>
      <c r="F1" s="382"/>
      <c r="G1" s="384"/>
      <c r="H1" s="101"/>
    </row>
    <row r="2" spans="1:8" ht="13.6">
      <c r="A2" s="386"/>
      <c r="B2" s="387" t="s">
        <v>168</v>
      </c>
      <c r="C2" s="380" t="str">
        <f>Kadar.ode.!C2</f>
        <v>08923507</v>
      </c>
      <c r="D2" s="382"/>
      <c r="E2" s="382"/>
      <c r="F2" s="382"/>
      <c r="G2" s="384"/>
      <c r="H2" s="101"/>
    </row>
    <row r="3" spans="1:8" ht="13.6">
      <c r="A3" s="386"/>
      <c r="B3" s="387"/>
      <c r="C3" s="380"/>
      <c r="D3" s="382"/>
      <c r="E3" s="382"/>
      <c r="F3" s="382"/>
      <c r="G3" s="384"/>
      <c r="H3" s="101"/>
    </row>
    <row r="4" spans="1:8" ht="14.3">
      <c r="A4" s="386"/>
      <c r="B4" s="387" t="s">
        <v>1805</v>
      </c>
      <c r="C4" s="381" t="s">
        <v>1764</v>
      </c>
      <c r="D4" s="383"/>
      <c r="E4" s="383"/>
      <c r="F4" s="383"/>
      <c r="G4" s="385"/>
      <c r="H4" s="101"/>
    </row>
    <row r="5" spans="1:8" ht="14.3">
      <c r="A5" s="386"/>
      <c r="B5" s="387" t="s">
        <v>209</v>
      </c>
      <c r="C5" s="381" t="s">
        <v>1907</v>
      </c>
      <c r="D5" s="383"/>
      <c r="E5" s="383"/>
      <c r="F5" s="383"/>
      <c r="G5" s="385"/>
      <c r="H5" s="101"/>
    </row>
    <row r="6" spans="1:8" ht="15.65">
      <c r="A6" s="174"/>
      <c r="B6" s="174"/>
      <c r="C6" s="174"/>
      <c r="D6" s="174"/>
      <c r="E6" s="174"/>
      <c r="F6" s="174"/>
      <c r="G6" s="376"/>
      <c r="H6" s="376"/>
    </row>
    <row r="7" spans="1:8">
      <c r="A7" s="810" t="s">
        <v>118</v>
      </c>
      <c r="B7" s="810" t="s">
        <v>211</v>
      </c>
      <c r="C7" s="804" t="s">
        <v>1763</v>
      </c>
      <c r="D7" s="804"/>
      <c r="E7" s="804" t="s">
        <v>1762</v>
      </c>
      <c r="F7" s="804"/>
      <c r="G7" s="804" t="s">
        <v>86</v>
      </c>
      <c r="H7" s="804"/>
    </row>
    <row r="8" spans="1:8" ht="22.45" thickBot="1">
      <c r="A8" s="811"/>
      <c r="B8" s="811"/>
      <c r="C8" s="377" t="s">
        <v>1817</v>
      </c>
      <c r="D8" s="377" t="s">
        <v>1852</v>
      </c>
      <c r="E8" s="377" t="s">
        <v>1817</v>
      </c>
      <c r="F8" s="377" t="s">
        <v>1852</v>
      </c>
      <c r="G8" s="377" t="s">
        <v>1817</v>
      </c>
      <c r="H8" s="377" t="s">
        <v>1852</v>
      </c>
    </row>
    <row r="9" spans="1:8" ht="14.3" thickTop="1">
      <c r="A9" s="268"/>
      <c r="B9" s="365" t="s">
        <v>210</v>
      </c>
      <c r="C9" s="365"/>
      <c r="D9" s="365"/>
      <c r="E9" s="365"/>
      <c r="F9" s="365"/>
      <c r="G9" s="365"/>
      <c r="H9" s="364"/>
    </row>
    <row r="10" spans="1:8" ht="13.6">
      <c r="A10" s="512" t="s">
        <v>3230</v>
      </c>
      <c r="B10" s="513" t="s">
        <v>3231</v>
      </c>
      <c r="C10" s="288"/>
      <c r="D10" s="288"/>
      <c r="E10" s="745">
        <v>2</v>
      </c>
      <c r="F10" s="745">
        <v>2</v>
      </c>
      <c r="G10" s="745">
        <f>C10+E10</f>
        <v>2</v>
      </c>
      <c r="H10" s="745">
        <f>D10+F10</f>
        <v>2</v>
      </c>
    </row>
    <row r="11" spans="1:8" ht="13.6">
      <c r="A11" s="516" t="s">
        <v>3316</v>
      </c>
      <c r="B11" s="517" t="s">
        <v>3317</v>
      </c>
      <c r="C11" s="288"/>
      <c r="D11" s="288"/>
      <c r="E11" s="745">
        <v>5</v>
      </c>
      <c r="F11" s="745">
        <v>5</v>
      </c>
      <c r="G11" s="745">
        <f t="shared" ref="G11:H31" si="0">C11+E11</f>
        <v>5</v>
      </c>
      <c r="H11" s="745">
        <f t="shared" si="0"/>
        <v>5</v>
      </c>
    </row>
    <row r="12" spans="1:8" ht="13.6">
      <c r="A12" s="512" t="s">
        <v>3318</v>
      </c>
      <c r="B12" s="513" t="s">
        <v>3319</v>
      </c>
      <c r="C12" s="288"/>
      <c r="D12" s="288"/>
      <c r="E12" s="745">
        <v>2</v>
      </c>
      <c r="F12" s="745">
        <v>2</v>
      </c>
      <c r="G12" s="745">
        <f t="shared" si="0"/>
        <v>2</v>
      </c>
      <c r="H12" s="745">
        <f t="shared" si="0"/>
        <v>2</v>
      </c>
    </row>
    <row r="13" spans="1:8" ht="13.6">
      <c r="A13" s="512" t="s">
        <v>3320</v>
      </c>
      <c r="B13" s="513" t="s">
        <v>3321</v>
      </c>
      <c r="C13" s="288"/>
      <c r="D13" s="288"/>
      <c r="E13" s="745">
        <v>1</v>
      </c>
      <c r="F13" s="745">
        <v>1</v>
      </c>
      <c r="G13" s="745">
        <f t="shared" si="0"/>
        <v>1</v>
      </c>
      <c r="H13" s="745">
        <f t="shared" si="0"/>
        <v>1</v>
      </c>
    </row>
    <row r="14" spans="1:8" ht="13.6">
      <c r="A14" s="512" t="s">
        <v>3322</v>
      </c>
      <c r="B14" s="513" t="s">
        <v>3323</v>
      </c>
      <c r="C14" s="288"/>
      <c r="D14" s="288"/>
      <c r="E14" s="745">
        <v>4</v>
      </c>
      <c r="F14" s="745">
        <v>4</v>
      </c>
      <c r="G14" s="745">
        <f t="shared" si="0"/>
        <v>4</v>
      </c>
      <c r="H14" s="745">
        <f t="shared" si="0"/>
        <v>4</v>
      </c>
    </row>
    <row r="15" spans="1:8" ht="13.6">
      <c r="A15" s="512" t="s">
        <v>3326</v>
      </c>
      <c r="B15" s="513" t="s">
        <v>4795</v>
      </c>
      <c r="C15" s="288"/>
      <c r="D15" s="288"/>
      <c r="E15" s="745">
        <v>53</v>
      </c>
      <c r="F15" s="745">
        <v>53</v>
      </c>
      <c r="G15" s="745">
        <f t="shared" si="0"/>
        <v>53</v>
      </c>
      <c r="H15" s="745">
        <f t="shared" si="0"/>
        <v>53</v>
      </c>
    </row>
    <row r="16" spans="1:8" ht="13.6">
      <c r="A16" s="516" t="s">
        <v>3452</v>
      </c>
      <c r="B16" s="517" t="s">
        <v>3453</v>
      </c>
      <c r="C16" s="288"/>
      <c r="D16" s="288"/>
      <c r="E16" s="745">
        <v>2</v>
      </c>
      <c r="F16" s="745">
        <v>2</v>
      </c>
      <c r="G16" s="745">
        <f t="shared" si="0"/>
        <v>2</v>
      </c>
      <c r="H16" s="745">
        <f t="shared" si="0"/>
        <v>2</v>
      </c>
    </row>
    <row r="17" spans="1:8" ht="13.6">
      <c r="A17" s="516" t="s">
        <v>3560</v>
      </c>
      <c r="B17" s="517" t="s">
        <v>3561</v>
      </c>
      <c r="C17" s="288"/>
      <c r="D17" s="288"/>
      <c r="E17" s="745">
        <v>6</v>
      </c>
      <c r="F17" s="745">
        <v>6</v>
      </c>
      <c r="G17" s="745">
        <f t="shared" si="0"/>
        <v>6</v>
      </c>
      <c r="H17" s="745">
        <f t="shared" si="0"/>
        <v>6</v>
      </c>
    </row>
    <row r="18" spans="1:8" ht="13.6">
      <c r="A18" s="518" t="s">
        <v>3562</v>
      </c>
      <c r="B18" s="519" t="s">
        <v>3563</v>
      </c>
      <c r="C18" s="288"/>
      <c r="D18" s="288"/>
      <c r="E18" s="745">
        <v>10</v>
      </c>
      <c r="F18" s="745">
        <v>10</v>
      </c>
      <c r="G18" s="745">
        <f t="shared" si="0"/>
        <v>10</v>
      </c>
      <c r="H18" s="745">
        <f t="shared" si="0"/>
        <v>10</v>
      </c>
    </row>
    <row r="19" spans="1:8" ht="13.6">
      <c r="A19" s="512" t="s">
        <v>3565</v>
      </c>
      <c r="B19" s="513" t="s">
        <v>3566</v>
      </c>
      <c r="C19" s="288"/>
      <c r="D19" s="288"/>
      <c r="E19" s="745">
        <v>7</v>
      </c>
      <c r="F19" s="745">
        <v>7</v>
      </c>
      <c r="G19" s="745">
        <f t="shared" si="0"/>
        <v>7</v>
      </c>
      <c r="H19" s="745">
        <f t="shared" si="0"/>
        <v>7</v>
      </c>
    </row>
    <row r="20" spans="1:8" ht="13.6">
      <c r="A20" s="516" t="s">
        <v>3567</v>
      </c>
      <c r="B20" s="517" t="s">
        <v>3568</v>
      </c>
      <c r="C20" s="288"/>
      <c r="D20" s="288"/>
      <c r="E20" s="745">
        <v>6</v>
      </c>
      <c r="F20" s="745">
        <v>6</v>
      </c>
      <c r="G20" s="745">
        <f t="shared" si="0"/>
        <v>6</v>
      </c>
      <c r="H20" s="745">
        <f t="shared" si="0"/>
        <v>6</v>
      </c>
    </row>
    <row r="21" spans="1:8" ht="13.6">
      <c r="A21" s="512" t="s">
        <v>3570</v>
      </c>
      <c r="B21" s="513" t="s">
        <v>3571</v>
      </c>
      <c r="C21" s="288"/>
      <c r="D21" s="288"/>
      <c r="E21" s="745">
        <v>15</v>
      </c>
      <c r="F21" s="745">
        <v>15</v>
      </c>
      <c r="G21" s="745">
        <f t="shared" si="0"/>
        <v>15</v>
      </c>
      <c r="H21" s="745">
        <f t="shared" si="0"/>
        <v>15</v>
      </c>
    </row>
    <row r="22" spans="1:8" ht="13.6">
      <c r="A22" s="516" t="s">
        <v>3572</v>
      </c>
      <c r="B22" s="517" t="s">
        <v>3573</v>
      </c>
      <c r="C22" s="746"/>
      <c r="D22" s="746"/>
      <c r="E22" s="747">
        <v>1</v>
      </c>
      <c r="F22" s="747">
        <v>1</v>
      </c>
      <c r="G22" s="745">
        <f t="shared" si="0"/>
        <v>1</v>
      </c>
      <c r="H22" s="745">
        <f t="shared" si="0"/>
        <v>1</v>
      </c>
    </row>
    <row r="23" spans="1:8" ht="13.6">
      <c r="A23" s="516" t="s">
        <v>3574</v>
      </c>
      <c r="B23" s="517" t="s">
        <v>3575</v>
      </c>
      <c r="C23" s="746"/>
      <c r="D23" s="746"/>
      <c r="E23" s="747">
        <v>1</v>
      </c>
      <c r="F23" s="747">
        <v>1</v>
      </c>
      <c r="G23" s="745">
        <f t="shared" si="0"/>
        <v>1</v>
      </c>
      <c r="H23" s="745">
        <f t="shared" si="0"/>
        <v>1</v>
      </c>
    </row>
    <row r="24" spans="1:8" ht="13.6">
      <c r="A24" s="516" t="s">
        <v>3576</v>
      </c>
      <c r="B24" s="517" t="s">
        <v>3578</v>
      </c>
      <c r="C24" s="746"/>
      <c r="D24" s="746"/>
      <c r="E24" s="747">
        <v>1</v>
      </c>
      <c r="F24" s="747">
        <v>1</v>
      </c>
      <c r="G24" s="745">
        <f t="shared" si="0"/>
        <v>1</v>
      </c>
      <c r="H24" s="745">
        <f t="shared" si="0"/>
        <v>1</v>
      </c>
    </row>
    <row r="25" spans="1:8">
      <c r="A25" s="512" t="s">
        <v>3581</v>
      </c>
      <c r="B25" s="513" t="s">
        <v>3582</v>
      </c>
      <c r="C25" s="136"/>
      <c r="D25" s="136"/>
      <c r="E25" s="748">
        <v>12</v>
      </c>
      <c r="F25" s="748">
        <v>12</v>
      </c>
      <c r="G25" s="745">
        <f t="shared" si="0"/>
        <v>12</v>
      </c>
      <c r="H25" s="745">
        <f t="shared" si="0"/>
        <v>12</v>
      </c>
    </row>
    <row r="26" spans="1:8">
      <c r="A26" s="512" t="s">
        <v>3583</v>
      </c>
      <c r="B26" s="513" t="s">
        <v>4796</v>
      </c>
      <c r="C26" s="136"/>
      <c r="D26" s="136"/>
      <c r="E26" s="748">
        <v>40</v>
      </c>
      <c r="F26" s="748">
        <v>40</v>
      </c>
      <c r="G26" s="745">
        <f t="shared" si="0"/>
        <v>40</v>
      </c>
      <c r="H26" s="745">
        <f t="shared" si="0"/>
        <v>40</v>
      </c>
    </row>
    <row r="27" spans="1:8" ht="13.6">
      <c r="A27" s="516" t="s">
        <v>3591</v>
      </c>
      <c r="B27" s="517" t="s">
        <v>3592</v>
      </c>
      <c r="C27" s="749"/>
      <c r="D27" s="749"/>
      <c r="E27" s="748">
        <v>1</v>
      </c>
      <c r="F27" s="748">
        <v>1</v>
      </c>
      <c r="G27" s="745">
        <f t="shared" si="0"/>
        <v>1</v>
      </c>
      <c r="H27" s="745">
        <f t="shared" si="0"/>
        <v>1</v>
      </c>
    </row>
    <row r="28" spans="1:8" ht="13.6">
      <c r="A28" s="516" t="s">
        <v>3589</v>
      </c>
      <c r="B28" s="517" t="s">
        <v>3590</v>
      </c>
      <c r="C28" s="749"/>
      <c r="D28" s="749"/>
      <c r="E28" s="748">
        <v>1</v>
      </c>
      <c r="F28" s="748">
        <v>1</v>
      </c>
      <c r="G28" s="745">
        <f t="shared" si="0"/>
        <v>1</v>
      </c>
      <c r="H28" s="745">
        <f t="shared" si="0"/>
        <v>1</v>
      </c>
    </row>
    <row r="29" spans="1:8" ht="13.6">
      <c r="A29" s="512" t="s">
        <v>3593</v>
      </c>
      <c r="B29" s="513" t="s">
        <v>4797</v>
      </c>
      <c r="C29" s="749"/>
      <c r="D29" s="749"/>
      <c r="E29" s="748">
        <v>11</v>
      </c>
      <c r="F29" s="748">
        <v>11</v>
      </c>
      <c r="G29" s="745">
        <f t="shared" si="0"/>
        <v>11</v>
      </c>
      <c r="H29" s="745">
        <f t="shared" si="0"/>
        <v>11</v>
      </c>
    </row>
    <row r="30" spans="1:8">
      <c r="A30" s="516" t="s">
        <v>3598</v>
      </c>
      <c r="B30" s="517" t="s">
        <v>3599</v>
      </c>
      <c r="C30" s="705"/>
      <c r="D30" s="705"/>
      <c r="E30" s="748">
        <v>1</v>
      </c>
      <c r="F30" s="748">
        <v>1</v>
      </c>
      <c r="G30" s="745">
        <f t="shared" si="0"/>
        <v>1</v>
      </c>
      <c r="H30" s="745">
        <f t="shared" si="0"/>
        <v>1</v>
      </c>
    </row>
    <row r="31" spans="1:8">
      <c r="A31" s="516" t="s">
        <v>3600</v>
      </c>
      <c r="B31" s="517" t="s">
        <v>3601</v>
      </c>
      <c r="C31" s="705"/>
      <c r="D31" s="705"/>
      <c r="E31" s="748">
        <v>1</v>
      </c>
      <c r="F31" s="748">
        <v>1</v>
      </c>
      <c r="G31" s="745">
        <f t="shared" si="0"/>
        <v>1</v>
      </c>
      <c r="H31" s="745">
        <f t="shared" si="0"/>
        <v>1</v>
      </c>
    </row>
    <row r="32" spans="1:8" ht="13.6">
      <c r="A32" s="269"/>
      <c r="B32" s="720" t="s">
        <v>2826</v>
      </c>
      <c r="C32" s="749"/>
      <c r="D32" s="749"/>
      <c r="E32" s="750">
        <f>SUM(E10:E29)</f>
        <v>181</v>
      </c>
      <c r="F32" s="750">
        <f>SUM(F10:F29)</f>
        <v>181</v>
      </c>
      <c r="G32" s="750">
        <f>SUM(G10:G29)</f>
        <v>181</v>
      </c>
      <c r="H32" s="750">
        <f>SUM(H10:H29)</f>
        <v>181</v>
      </c>
    </row>
    <row r="33" spans="1:8" ht="13.6">
      <c r="A33" s="270"/>
      <c r="B33" s="363" t="s">
        <v>1761</v>
      </c>
      <c r="C33" s="136"/>
      <c r="D33" s="136"/>
      <c r="E33" s="706"/>
      <c r="F33" s="706"/>
      <c r="G33" s="707"/>
      <c r="H33" s="706"/>
    </row>
    <row r="34" spans="1:8">
      <c r="A34" s="512" t="s">
        <v>3069</v>
      </c>
      <c r="B34" s="513" t="s">
        <v>3070</v>
      </c>
      <c r="C34" s="705"/>
      <c r="D34" s="705"/>
      <c r="E34" s="706">
        <v>27</v>
      </c>
      <c r="F34" s="706">
        <v>27</v>
      </c>
      <c r="G34" s="707">
        <f t="shared" ref="G34:H77" si="1">C34+E34</f>
        <v>27</v>
      </c>
      <c r="H34" s="707">
        <f t="shared" si="1"/>
        <v>27</v>
      </c>
    </row>
    <row r="35" spans="1:8">
      <c r="A35" s="512" t="s">
        <v>3079</v>
      </c>
      <c r="B35" s="513" t="s">
        <v>3080</v>
      </c>
      <c r="C35" s="705">
        <v>5</v>
      </c>
      <c r="D35" s="705">
        <v>5</v>
      </c>
      <c r="E35" s="706">
        <v>88</v>
      </c>
      <c r="F35" s="706">
        <v>88</v>
      </c>
      <c r="G35" s="707">
        <f t="shared" si="1"/>
        <v>93</v>
      </c>
      <c r="H35" s="707">
        <f t="shared" si="1"/>
        <v>93</v>
      </c>
    </row>
    <row r="36" spans="1:8">
      <c r="A36" s="512" t="s">
        <v>3103</v>
      </c>
      <c r="B36" s="513" t="s">
        <v>4582</v>
      </c>
      <c r="C36" s="705"/>
      <c r="D36" s="705"/>
      <c r="E36" s="706">
        <v>18</v>
      </c>
      <c r="F36" s="706">
        <v>18</v>
      </c>
      <c r="G36" s="707">
        <f t="shared" si="1"/>
        <v>18</v>
      </c>
      <c r="H36" s="707">
        <f t="shared" si="1"/>
        <v>18</v>
      </c>
    </row>
    <row r="37" spans="1:8">
      <c r="A37" s="512" t="s">
        <v>3110</v>
      </c>
      <c r="B37" s="513" t="s">
        <v>3111</v>
      </c>
      <c r="C37" s="705"/>
      <c r="D37" s="705"/>
      <c r="E37" s="706">
        <v>2</v>
      </c>
      <c r="F37" s="706">
        <v>2</v>
      </c>
      <c r="G37" s="707">
        <f t="shared" si="1"/>
        <v>2</v>
      </c>
      <c r="H37" s="707">
        <f t="shared" si="1"/>
        <v>2</v>
      </c>
    </row>
    <row r="38" spans="1:8">
      <c r="A38" s="512" t="s">
        <v>3114</v>
      </c>
      <c r="B38" s="513" t="s">
        <v>3115</v>
      </c>
      <c r="C38" s="705">
        <v>13</v>
      </c>
      <c r="D38" s="705">
        <v>13</v>
      </c>
      <c r="E38" s="706">
        <v>79</v>
      </c>
      <c r="F38" s="706">
        <v>79</v>
      </c>
      <c r="G38" s="707">
        <f t="shared" si="1"/>
        <v>92</v>
      </c>
      <c r="H38" s="707">
        <f t="shared" si="1"/>
        <v>92</v>
      </c>
    </row>
    <row r="39" spans="1:8">
      <c r="A39" s="512" t="s">
        <v>3550</v>
      </c>
      <c r="B39" s="513" t="s">
        <v>3551</v>
      </c>
      <c r="C39" s="705"/>
      <c r="D39" s="705"/>
      <c r="E39" s="706"/>
      <c r="F39" s="706"/>
      <c r="G39" s="707">
        <f t="shared" si="1"/>
        <v>0</v>
      </c>
      <c r="H39" s="707">
        <f t="shared" si="1"/>
        <v>0</v>
      </c>
    </row>
    <row r="40" spans="1:8">
      <c r="A40" s="512" t="s">
        <v>3552</v>
      </c>
      <c r="B40" s="513" t="s">
        <v>4595</v>
      </c>
      <c r="C40" s="705">
        <v>158</v>
      </c>
      <c r="D40" s="705">
        <v>158</v>
      </c>
      <c r="E40" s="706">
        <v>20</v>
      </c>
      <c r="F40" s="706">
        <v>20</v>
      </c>
      <c r="G40" s="707">
        <f t="shared" si="1"/>
        <v>178</v>
      </c>
      <c r="H40" s="707">
        <f t="shared" si="1"/>
        <v>178</v>
      </c>
    </row>
    <row r="41" spans="1:8">
      <c r="A41" s="512" t="s">
        <v>3554</v>
      </c>
      <c r="B41" s="513" t="s">
        <v>4738</v>
      </c>
      <c r="C41" s="705"/>
      <c r="D41" s="705"/>
      <c r="E41" s="706">
        <v>2</v>
      </c>
      <c r="F41" s="706">
        <v>2</v>
      </c>
      <c r="G41" s="707">
        <f t="shared" si="1"/>
        <v>2</v>
      </c>
      <c r="H41" s="707">
        <f t="shared" si="1"/>
        <v>2</v>
      </c>
    </row>
    <row r="42" spans="1:8">
      <c r="A42" s="512" t="s">
        <v>3556</v>
      </c>
      <c r="B42" s="513" t="s">
        <v>3557</v>
      </c>
      <c r="C42" s="705"/>
      <c r="D42" s="705"/>
      <c r="E42" s="706">
        <v>2</v>
      </c>
      <c r="F42" s="706">
        <v>2</v>
      </c>
      <c r="G42" s="707">
        <f t="shared" si="1"/>
        <v>2</v>
      </c>
      <c r="H42" s="707">
        <f t="shared" si="1"/>
        <v>2</v>
      </c>
    </row>
    <row r="43" spans="1:8">
      <c r="A43" s="512" t="s">
        <v>4798</v>
      </c>
      <c r="B43" s="513" t="s">
        <v>4799</v>
      </c>
      <c r="C43" s="705"/>
      <c r="D43" s="705"/>
      <c r="E43" s="706"/>
      <c r="F43" s="706"/>
      <c r="G43" s="707">
        <f t="shared" si="1"/>
        <v>0</v>
      </c>
      <c r="H43" s="707">
        <f t="shared" si="1"/>
        <v>0</v>
      </c>
    </row>
    <row r="44" spans="1:8">
      <c r="A44" s="512" t="s">
        <v>3558</v>
      </c>
      <c r="B44" s="513" t="s">
        <v>3559</v>
      </c>
      <c r="C44" s="705">
        <v>27</v>
      </c>
      <c r="D44" s="705">
        <v>27</v>
      </c>
      <c r="E44" s="706">
        <v>11</v>
      </c>
      <c r="F44" s="706">
        <v>11</v>
      </c>
      <c r="G44" s="707">
        <f t="shared" si="1"/>
        <v>38</v>
      </c>
      <c r="H44" s="707">
        <f t="shared" si="1"/>
        <v>38</v>
      </c>
    </row>
    <row r="45" spans="1:8">
      <c r="A45" s="512" t="s">
        <v>3579</v>
      </c>
      <c r="B45" s="513" t="s">
        <v>3580</v>
      </c>
      <c r="C45" s="705">
        <v>1</v>
      </c>
      <c r="D45" s="705">
        <v>1</v>
      </c>
      <c r="E45" s="706"/>
      <c r="F45" s="706"/>
      <c r="G45" s="707">
        <f t="shared" si="1"/>
        <v>1</v>
      </c>
      <c r="H45" s="707">
        <f t="shared" si="1"/>
        <v>1</v>
      </c>
    </row>
    <row r="46" spans="1:8">
      <c r="A46" s="512" t="s">
        <v>4800</v>
      </c>
      <c r="B46" s="513" t="s">
        <v>4801</v>
      </c>
      <c r="C46" s="705"/>
      <c r="D46" s="705"/>
      <c r="E46" s="706"/>
      <c r="F46" s="706"/>
      <c r="G46" s="707">
        <f t="shared" si="1"/>
        <v>0</v>
      </c>
      <c r="H46" s="707">
        <f t="shared" si="1"/>
        <v>0</v>
      </c>
    </row>
    <row r="47" spans="1:8">
      <c r="A47" s="512" t="s">
        <v>3586</v>
      </c>
      <c r="B47" s="513" t="s">
        <v>3588</v>
      </c>
      <c r="C47" s="705">
        <v>38</v>
      </c>
      <c r="D47" s="705">
        <v>38</v>
      </c>
      <c r="E47" s="706">
        <v>1</v>
      </c>
      <c r="F47" s="706">
        <v>1</v>
      </c>
      <c r="G47" s="707">
        <f t="shared" si="1"/>
        <v>39</v>
      </c>
      <c r="H47" s="707">
        <f t="shared" si="1"/>
        <v>39</v>
      </c>
    </row>
    <row r="48" spans="1:8">
      <c r="A48" s="512" t="s">
        <v>2045</v>
      </c>
      <c r="B48" s="513" t="s">
        <v>2046</v>
      </c>
      <c r="C48" s="751">
        <v>214</v>
      </c>
      <c r="D48" s="751">
        <v>214</v>
      </c>
      <c r="E48" s="715">
        <v>2</v>
      </c>
      <c r="F48" s="715">
        <v>2</v>
      </c>
      <c r="G48" s="707">
        <f t="shared" si="1"/>
        <v>216</v>
      </c>
      <c r="H48" s="707">
        <f t="shared" si="1"/>
        <v>216</v>
      </c>
    </row>
    <row r="49" spans="1:8">
      <c r="A49" s="752" t="s">
        <v>2049</v>
      </c>
      <c r="B49" s="672" t="s">
        <v>2050</v>
      </c>
      <c r="C49" s="751">
        <v>30</v>
      </c>
      <c r="D49" s="751">
        <v>30</v>
      </c>
      <c r="E49" s="715">
        <v>1</v>
      </c>
      <c r="F49" s="715">
        <v>1</v>
      </c>
      <c r="G49" s="707">
        <f t="shared" si="1"/>
        <v>31</v>
      </c>
      <c r="H49" s="707">
        <f t="shared" si="1"/>
        <v>31</v>
      </c>
    </row>
    <row r="50" spans="1:8">
      <c r="A50" s="516" t="s">
        <v>2054</v>
      </c>
      <c r="B50" s="517" t="s">
        <v>2055</v>
      </c>
      <c r="C50" s="751">
        <v>177</v>
      </c>
      <c r="D50" s="751">
        <v>177</v>
      </c>
      <c r="E50" s="715"/>
      <c r="F50" s="715"/>
      <c r="G50" s="707">
        <f t="shared" si="1"/>
        <v>177</v>
      </c>
      <c r="H50" s="707">
        <f t="shared" si="1"/>
        <v>177</v>
      </c>
    </row>
    <row r="51" spans="1:8">
      <c r="A51" s="512" t="s">
        <v>3835</v>
      </c>
      <c r="B51" s="513" t="s">
        <v>3836</v>
      </c>
      <c r="C51" s="751">
        <v>7</v>
      </c>
      <c r="D51" s="751">
        <v>7</v>
      </c>
      <c r="E51" s="715"/>
      <c r="F51" s="715"/>
      <c r="G51" s="707">
        <f t="shared" si="1"/>
        <v>7</v>
      </c>
      <c r="H51" s="707">
        <f t="shared" si="1"/>
        <v>7</v>
      </c>
    </row>
    <row r="52" spans="1:8">
      <c r="A52" s="516" t="s">
        <v>3995</v>
      </c>
      <c r="B52" s="517" t="s">
        <v>3996</v>
      </c>
      <c r="C52" s="751"/>
      <c r="D52" s="751"/>
      <c r="E52" s="715">
        <v>1</v>
      </c>
      <c r="F52" s="715">
        <v>1</v>
      </c>
      <c r="G52" s="707">
        <f t="shared" si="1"/>
        <v>1</v>
      </c>
      <c r="H52" s="707">
        <f t="shared" si="1"/>
        <v>1</v>
      </c>
    </row>
    <row r="53" spans="1:8">
      <c r="A53" s="516" t="s">
        <v>3997</v>
      </c>
      <c r="B53" s="517" t="s">
        <v>3998</v>
      </c>
      <c r="C53" s="751">
        <v>1</v>
      </c>
      <c r="D53" s="751">
        <v>1</v>
      </c>
      <c r="E53" s="715"/>
      <c r="F53" s="715"/>
      <c r="G53" s="707">
        <f t="shared" si="1"/>
        <v>1</v>
      </c>
      <c r="H53" s="707">
        <f t="shared" si="1"/>
        <v>1</v>
      </c>
    </row>
    <row r="54" spans="1:8">
      <c r="A54" s="512" t="s">
        <v>4113</v>
      </c>
      <c r="B54" s="513" t="s">
        <v>4114</v>
      </c>
      <c r="C54" s="751"/>
      <c r="D54" s="751"/>
      <c r="E54" s="715">
        <v>7</v>
      </c>
      <c r="F54" s="715">
        <v>7</v>
      </c>
      <c r="G54" s="707">
        <f t="shared" si="1"/>
        <v>7</v>
      </c>
      <c r="H54" s="707">
        <f t="shared" si="1"/>
        <v>7</v>
      </c>
    </row>
    <row r="55" spans="1:8">
      <c r="A55" s="516" t="s">
        <v>4119</v>
      </c>
      <c r="B55" s="517" t="s">
        <v>4120</v>
      </c>
      <c r="C55" s="751"/>
      <c r="D55" s="751"/>
      <c r="E55" s="715">
        <v>12</v>
      </c>
      <c r="F55" s="715">
        <v>12</v>
      </c>
      <c r="G55" s="707">
        <f t="shared" si="1"/>
        <v>12</v>
      </c>
      <c r="H55" s="707">
        <f t="shared" si="1"/>
        <v>12</v>
      </c>
    </row>
    <row r="56" spans="1:8">
      <c r="A56" s="516" t="s">
        <v>4129</v>
      </c>
      <c r="B56" s="517" t="s">
        <v>4130</v>
      </c>
      <c r="C56" s="751">
        <v>15</v>
      </c>
      <c r="D56" s="751">
        <v>15</v>
      </c>
      <c r="E56" s="715"/>
      <c r="F56" s="715"/>
      <c r="G56" s="707">
        <f t="shared" si="1"/>
        <v>15</v>
      </c>
      <c r="H56" s="707">
        <f t="shared" si="1"/>
        <v>15</v>
      </c>
    </row>
    <row r="57" spans="1:8">
      <c r="A57" s="516" t="s">
        <v>4149</v>
      </c>
      <c r="B57" s="517" t="s">
        <v>4150</v>
      </c>
      <c r="C57" s="751"/>
      <c r="D57" s="751"/>
      <c r="E57" s="715">
        <v>18</v>
      </c>
      <c r="F57" s="715">
        <v>18</v>
      </c>
      <c r="G57" s="707">
        <f t="shared" si="1"/>
        <v>18</v>
      </c>
      <c r="H57" s="707">
        <f t="shared" si="1"/>
        <v>18</v>
      </c>
    </row>
    <row r="58" spans="1:8">
      <c r="A58" s="516" t="s">
        <v>4151</v>
      </c>
      <c r="B58" s="517" t="s">
        <v>4152</v>
      </c>
      <c r="C58" s="751"/>
      <c r="D58" s="751"/>
      <c r="E58" s="715">
        <v>1</v>
      </c>
      <c r="F58" s="715">
        <v>1</v>
      </c>
      <c r="G58" s="707">
        <f t="shared" si="1"/>
        <v>1</v>
      </c>
      <c r="H58" s="707">
        <f t="shared" si="1"/>
        <v>1</v>
      </c>
    </row>
    <row r="59" spans="1:8">
      <c r="A59" s="516" t="s">
        <v>4163</v>
      </c>
      <c r="B59" s="517" t="s">
        <v>4164</v>
      </c>
      <c r="C59" s="751"/>
      <c r="D59" s="751"/>
      <c r="E59" s="715">
        <v>2</v>
      </c>
      <c r="F59" s="715">
        <v>2</v>
      </c>
      <c r="G59" s="707">
        <f t="shared" si="1"/>
        <v>2</v>
      </c>
      <c r="H59" s="707">
        <f t="shared" si="1"/>
        <v>2</v>
      </c>
    </row>
    <row r="60" spans="1:8">
      <c r="A60" s="516" t="s">
        <v>4165</v>
      </c>
      <c r="B60" s="517" t="s">
        <v>4166</v>
      </c>
      <c r="C60" s="751"/>
      <c r="D60" s="751"/>
      <c r="E60" s="715">
        <v>1</v>
      </c>
      <c r="F60" s="715">
        <v>1</v>
      </c>
      <c r="G60" s="707">
        <f t="shared" si="1"/>
        <v>1</v>
      </c>
      <c r="H60" s="707">
        <f t="shared" si="1"/>
        <v>1</v>
      </c>
    </row>
    <row r="61" spans="1:8">
      <c r="A61" s="516" t="s">
        <v>4167</v>
      </c>
      <c r="B61" s="517" t="s">
        <v>4168</v>
      </c>
      <c r="C61" s="751"/>
      <c r="D61" s="751"/>
      <c r="E61" s="715">
        <v>10</v>
      </c>
      <c r="F61" s="715">
        <v>10</v>
      </c>
      <c r="G61" s="707">
        <f t="shared" si="1"/>
        <v>10</v>
      </c>
      <c r="H61" s="707">
        <f t="shared" si="1"/>
        <v>10</v>
      </c>
    </row>
    <row r="62" spans="1:8">
      <c r="A62" s="516" t="s">
        <v>4171</v>
      </c>
      <c r="B62" s="517" t="s">
        <v>4172</v>
      </c>
      <c r="C62" s="751"/>
      <c r="D62" s="751"/>
      <c r="E62" s="715">
        <v>7</v>
      </c>
      <c r="F62" s="715">
        <v>7</v>
      </c>
      <c r="G62" s="707">
        <f t="shared" si="1"/>
        <v>7</v>
      </c>
      <c r="H62" s="707">
        <f t="shared" si="1"/>
        <v>7</v>
      </c>
    </row>
    <row r="63" spans="1:8">
      <c r="A63" s="516" t="s">
        <v>4177</v>
      </c>
      <c r="B63" s="517" t="s">
        <v>4178</v>
      </c>
      <c r="C63" s="751"/>
      <c r="D63" s="751"/>
      <c r="E63" s="715">
        <v>2</v>
      </c>
      <c r="F63" s="715">
        <v>2</v>
      </c>
      <c r="G63" s="707">
        <f t="shared" si="1"/>
        <v>2</v>
      </c>
      <c r="H63" s="707">
        <f t="shared" si="1"/>
        <v>2</v>
      </c>
    </row>
    <row r="64" spans="1:8">
      <c r="A64" s="516" t="s">
        <v>4181</v>
      </c>
      <c r="B64" s="517" t="s">
        <v>4182</v>
      </c>
      <c r="C64" s="751"/>
      <c r="D64" s="751"/>
      <c r="E64" s="715">
        <v>4</v>
      </c>
      <c r="F64" s="715">
        <v>4</v>
      </c>
      <c r="G64" s="707">
        <f t="shared" si="1"/>
        <v>4</v>
      </c>
      <c r="H64" s="707">
        <f t="shared" si="1"/>
        <v>4</v>
      </c>
    </row>
    <row r="65" spans="1:8">
      <c r="A65" s="516" t="s">
        <v>4185</v>
      </c>
      <c r="B65" s="517" t="s">
        <v>4186</v>
      </c>
      <c r="C65" s="751"/>
      <c r="D65" s="751"/>
      <c r="E65" s="715">
        <v>2</v>
      </c>
      <c r="F65" s="715">
        <v>2</v>
      </c>
      <c r="G65" s="707">
        <f t="shared" si="1"/>
        <v>2</v>
      </c>
      <c r="H65" s="707">
        <f t="shared" si="1"/>
        <v>2</v>
      </c>
    </row>
    <row r="66" spans="1:8">
      <c r="A66" s="516" t="s">
        <v>4191</v>
      </c>
      <c r="B66" s="517" t="s">
        <v>4192</v>
      </c>
      <c r="C66" s="751"/>
      <c r="D66" s="751"/>
      <c r="E66" s="715">
        <v>17</v>
      </c>
      <c r="F66" s="715">
        <v>17</v>
      </c>
      <c r="G66" s="707">
        <f t="shared" si="1"/>
        <v>17</v>
      </c>
      <c r="H66" s="707">
        <f t="shared" si="1"/>
        <v>17</v>
      </c>
    </row>
    <row r="67" spans="1:8">
      <c r="A67" s="512" t="s">
        <v>4195</v>
      </c>
      <c r="B67" s="513" t="s">
        <v>4196</v>
      </c>
      <c r="C67" s="751"/>
      <c r="D67" s="751"/>
      <c r="E67" s="715">
        <v>38</v>
      </c>
      <c r="F67" s="715">
        <v>38</v>
      </c>
      <c r="G67" s="707">
        <f t="shared" si="1"/>
        <v>38</v>
      </c>
      <c r="H67" s="707">
        <f t="shared" si="1"/>
        <v>38</v>
      </c>
    </row>
    <row r="68" spans="1:8">
      <c r="A68" s="512" t="s">
        <v>4323</v>
      </c>
      <c r="B68" s="513" t="s">
        <v>4324</v>
      </c>
      <c r="C68" s="751"/>
      <c r="D68" s="751"/>
      <c r="E68" s="715">
        <v>4</v>
      </c>
      <c r="F68" s="715">
        <v>4</v>
      </c>
      <c r="G68" s="707">
        <f t="shared" si="1"/>
        <v>4</v>
      </c>
      <c r="H68" s="707">
        <f t="shared" si="1"/>
        <v>4</v>
      </c>
    </row>
    <row r="69" spans="1:8">
      <c r="A69" s="512" t="s">
        <v>4341</v>
      </c>
      <c r="B69" s="513" t="s">
        <v>4342</v>
      </c>
      <c r="C69" s="751"/>
      <c r="D69" s="751"/>
      <c r="E69" s="715">
        <v>105</v>
      </c>
      <c r="F69" s="715">
        <v>105</v>
      </c>
      <c r="G69" s="707">
        <f t="shared" si="1"/>
        <v>105</v>
      </c>
      <c r="H69" s="707">
        <f t="shared" si="1"/>
        <v>105</v>
      </c>
    </row>
    <row r="70" spans="1:8">
      <c r="A70" s="512" t="s">
        <v>4349</v>
      </c>
      <c r="B70" s="513" t="s">
        <v>4350</v>
      </c>
      <c r="C70" s="751">
        <v>14</v>
      </c>
      <c r="D70" s="751">
        <v>14</v>
      </c>
      <c r="E70" s="715">
        <v>18</v>
      </c>
      <c r="F70" s="715">
        <v>18</v>
      </c>
      <c r="G70" s="707">
        <f t="shared" si="1"/>
        <v>32</v>
      </c>
      <c r="H70" s="707">
        <f t="shared" si="1"/>
        <v>32</v>
      </c>
    </row>
    <row r="71" spans="1:8">
      <c r="A71" s="512" t="s">
        <v>4355</v>
      </c>
      <c r="B71" s="513" t="s">
        <v>4356</v>
      </c>
      <c r="C71" s="751"/>
      <c r="D71" s="751"/>
      <c r="E71" s="715">
        <v>208</v>
      </c>
      <c r="F71" s="715">
        <v>208</v>
      </c>
      <c r="G71" s="707">
        <f t="shared" si="1"/>
        <v>208</v>
      </c>
      <c r="H71" s="707">
        <f t="shared" si="1"/>
        <v>208</v>
      </c>
    </row>
    <row r="72" spans="1:8">
      <c r="A72" s="512" t="s">
        <v>4363</v>
      </c>
      <c r="B72" s="513" t="s">
        <v>4364</v>
      </c>
      <c r="C72" s="751"/>
      <c r="D72" s="751"/>
      <c r="E72" s="715">
        <v>499</v>
      </c>
      <c r="F72" s="715">
        <v>499</v>
      </c>
      <c r="G72" s="707">
        <f t="shared" si="1"/>
        <v>499</v>
      </c>
      <c r="H72" s="707">
        <f t="shared" si="1"/>
        <v>499</v>
      </c>
    </row>
    <row r="73" spans="1:8">
      <c r="A73" s="512" t="s">
        <v>4365</v>
      </c>
      <c r="B73" s="513" t="s">
        <v>4366</v>
      </c>
      <c r="C73" s="751"/>
      <c r="D73" s="751"/>
      <c r="E73" s="715">
        <v>803</v>
      </c>
      <c r="F73" s="715">
        <v>803</v>
      </c>
      <c r="G73" s="707">
        <f t="shared" si="1"/>
        <v>803</v>
      </c>
      <c r="H73" s="707">
        <f t="shared" si="1"/>
        <v>803</v>
      </c>
    </row>
    <row r="74" spans="1:8">
      <c r="A74" s="516" t="s">
        <v>4589</v>
      </c>
      <c r="B74" s="517" t="s">
        <v>4590</v>
      </c>
      <c r="C74" s="751"/>
      <c r="D74" s="751"/>
      <c r="E74" s="715">
        <v>9</v>
      </c>
      <c r="F74" s="715">
        <v>9</v>
      </c>
      <c r="G74" s="707">
        <f t="shared" si="1"/>
        <v>9</v>
      </c>
      <c r="H74" s="707">
        <f t="shared" si="1"/>
        <v>9</v>
      </c>
    </row>
    <row r="75" spans="1:8">
      <c r="A75" s="512" t="s">
        <v>4373</v>
      </c>
      <c r="B75" s="513" t="s">
        <v>4374</v>
      </c>
      <c r="C75" s="753"/>
      <c r="D75" s="753"/>
      <c r="E75" s="707">
        <v>23</v>
      </c>
      <c r="F75" s="707">
        <v>23</v>
      </c>
      <c r="G75" s="707">
        <f t="shared" si="1"/>
        <v>23</v>
      </c>
      <c r="H75" s="707">
        <f t="shared" si="1"/>
        <v>23</v>
      </c>
    </row>
    <row r="76" spans="1:8">
      <c r="A76" s="516" t="s">
        <v>4375</v>
      </c>
      <c r="B76" s="517" t="s">
        <v>4376</v>
      </c>
      <c r="C76" s="753"/>
      <c r="D76" s="753"/>
      <c r="E76" s="707">
        <v>59</v>
      </c>
      <c r="F76" s="707">
        <v>59</v>
      </c>
      <c r="G76" s="707">
        <f t="shared" si="1"/>
        <v>59</v>
      </c>
      <c r="H76" s="707">
        <f t="shared" si="1"/>
        <v>59</v>
      </c>
    </row>
    <row r="77" spans="1:8">
      <c r="A77" s="512" t="s">
        <v>4393</v>
      </c>
      <c r="B77" s="513" t="s">
        <v>4394</v>
      </c>
      <c r="C77" s="753"/>
      <c r="D77" s="753"/>
      <c r="E77" s="707">
        <v>253</v>
      </c>
      <c r="F77" s="707">
        <v>253</v>
      </c>
      <c r="G77" s="707">
        <f t="shared" si="1"/>
        <v>253</v>
      </c>
      <c r="H77" s="707">
        <f t="shared" si="1"/>
        <v>253</v>
      </c>
    </row>
    <row r="78" spans="1:8" ht="13.6">
      <c r="A78" s="754"/>
      <c r="B78" s="720" t="s">
        <v>2826</v>
      </c>
      <c r="C78" s="755">
        <f t="shared" ref="C78:H78" si="2">SUM(C34:C77)</f>
        <v>700</v>
      </c>
      <c r="D78" s="755">
        <f t="shared" si="2"/>
        <v>700</v>
      </c>
      <c r="E78" s="755">
        <f t="shared" si="2"/>
        <v>2356</v>
      </c>
      <c r="F78" s="755">
        <f t="shared" si="2"/>
        <v>2356</v>
      </c>
      <c r="G78" s="755">
        <f t="shared" si="2"/>
        <v>3056</v>
      </c>
      <c r="H78" s="755">
        <f t="shared" si="2"/>
        <v>3056</v>
      </c>
    </row>
  </sheetData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82"/>
  <sheetViews>
    <sheetView topLeftCell="A97" workbookViewId="0">
      <selection activeCell="J106" sqref="J106"/>
    </sheetView>
  </sheetViews>
  <sheetFormatPr defaultRowHeight="12.9"/>
  <cols>
    <col min="2" max="2" width="38" customWidth="1"/>
  </cols>
  <sheetData>
    <row r="1" spans="1:8" ht="13.6">
      <c r="A1" s="386"/>
      <c r="B1" s="387" t="s">
        <v>167</v>
      </c>
      <c r="C1" s="380" t="str">
        <f>Kadar.ode.!C1</f>
        <v>ОПШТА БОЛНИЦА СЕНТА</v>
      </c>
      <c r="D1" s="382"/>
      <c r="E1" s="382"/>
      <c r="F1" s="382"/>
      <c r="G1" s="384"/>
      <c r="H1" s="101"/>
    </row>
    <row r="2" spans="1:8" ht="13.6">
      <c r="A2" s="386"/>
      <c r="B2" s="387" t="s">
        <v>168</v>
      </c>
      <c r="C2" s="380" t="str">
        <f>Kadar.ode.!C2</f>
        <v>08923507</v>
      </c>
      <c r="D2" s="382"/>
      <c r="E2" s="382"/>
      <c r="F2" s="382"/>
      <c r="G2" s="384"/>
      <c r="H2" s="101"/>
    </row>
    <row r="3" spans="1:8" ht="13.6">
      <c r="A3" s="386"/>
      <c r="B3" s="387"/>
      <c r="C3" s="380"/>
      <c r="D3" s="382"/>
      <c r="E3" s="382"/>
      <c r="F3" s="382"/>
      <c r="G3" s="384"/>
      <c r="H3" s="101"/>
    </row>
    <row r="4" spans="1:8" ht="14.3">
      <c r="A4" s="386"/>
      <c r="B4" s="387" t="s">
        <v>1805</v>
      </c>
      <c r="C4" s="381" t="s">
        <v>1764</v>
      </c>
      <c r="D4" s="383"/>
      <c r="E4" s="383"/>
      <c r="F4" s="383"/>
      <c r="G4" s="385"/>
      <c r="H4" s="101"/>
    </row>
    <row r="5" spans="1:8" ht="14.3">
      <c r="A5" s="386"/>
      <c r="B5" s="387" t="s">
        <v>209</v>
      </c>
      <c r="C5" s="381" t="s">
        <v>1901</v>
      </c>
      <c r="D5" s="383"/>
      <c r="E5" s="383"/>
      <c r="F5" s="383"/>
      <c r="G5" s="385"/>
      <c r="H5" s="101"/>
    </row>
    <row r="6" spans="1:8" ht="15.65">
      <c r="A6" s="174"/>
      <c r="B6" s="174"/>
      <c r="C6" s="174"/>
      <c r="D6" s="174"/>
      <c r="E6" s="174"/>
      <c r="F6" s="174"/>
      <c r="G6" s="376"/>
      <c r="H6" s="376"/>
    </row>
    <row r="7" spans="1:8">
      <c r="A7" s="810" t="s">
        <v>118</v>
      </c>
      <c r="B7" s="810" t="s">
        <v>211</v>
      </c>
      <c r="C7" s="804" t="s">
        <v>1763</v>
      </c>
      <c r="D7" s="804"/>
      <c r="E7" s="804" t="s">
        <v>1762</v>
      </c>
      <c r="F7" s="804"/>
      <c r="G7" s="804" t="s">
        <v>86</v>
      </c>
      <c r="H7" s="804"/>
    </row>
    <row r="8" spans="1:8" ht="22.45" thickBot="1">
      <c r="A8" s="811"/>
      <c r="B8" s="811"/>
      <c r="C8" s="377" t="s">
        <v>1817</v>
      </c>
      <c r="D8" s="377" t="s">
        <v>1852</v>
      </c>
      <c r="E8" s="377" t="s">
        <v>1817</v>
      </c>
      <c r="F8" s="377" t="s">
        <v>1852</v>
      </c>
      <c r="G8" s="377" t="s">
        <v>1817</v>
      </c>
      <c r="H8" s="377" t="s">
        <v>1852</v>
      </c>
    </row>
    <row r="9" spans="1:8" ht="14.3" thickTop="1">
      <c r="A9" s="268"/>
      <c r="B9" s="365" t="s">
        <v>210</v>
      </c>
      <c r="C9" s="365"/>
      <c r="D9" s="365"/>
      <c r="E9" s="365"/>
      <c r="F9" s="365"/>
      <c r="G9" s="365"/>
      <c r="H9" s="364"/>
    </row>
    <row r="10" spans="1:8">
      <c r="A10" s="518" t="s">
        <v>3628</v>
      </c>
      <c r="B10" s="519" t="s">
        <v>3629</v>
      </c>
      <c r="C10" s="520">
        <v>0</v>
      </c>
      <c r="D10" s="520">
        <v>0</v>
      </c>
      <c r="E10" s="520">
        <v>1</v>
      </c>
      <c r="F10" s="520">
        <v>1</v>
      </c>
      <c r="G10" s="756">
        <f t="shared" ref="G10:H18" si="0">C10+E10</f>
        <v>1</v>
      </c>
      <c r="H10" s="756">
        <f t="shared" si="0"/>
        <v>1</v>
      </c>
    </row>
    <row r="11" spans="1:8">
      <c r="A11" s="518" t="s">
        <v>3640</v>
      </c>
      <c r="B11" s="519" t="s">
        <v>3641</v>
      </c>
      <c r="C11" s="520">
        <v>0</v>
      </c>
      <c r="D11" s="520">
        <v>0</v>
      </c>
      <c r="E11" s="520">
        <v>29</v>
      </c>
      <c r="F11" s="520">
        <v>29</v>
      </c>
      <c r="G11" s="756">
        <f t="shared" si="0"/>
        <v>29</v>
      </c>
      <c r="H11" s="756">
        <f t="shared" si="0"/>
        <v>29</v>
      </c>
    </row>
    <row r="12" spans="1:8">
      <c r="A12" s="518" t="s">
        <v>3642</v>
      </c>
      <c r="B12" s="519" t="s">
        <v>3643</v>
      </c>
      <c r="C12" s="520">
        <v>0</v>
      </c>
      <c r="D12" s="520">
        <v>0</v>
      </c>
      <c r="E12" s="520">
        <v>27</v>
      </c>
      <c r="F12" s="520">
        <v>27</v>
      </c>
      <c r="G12" s="756">
        <f t="shared" si="0"/>
        <v>27</v>
      </c>
      <c r="H12" s="756">
        <f t="shared" si="0"/>
        <v>27</v>
      </c>
    </row>
    <row r="13" spans="1:8">
      <c r="A13" s="518" t="s">
        <v>3644</v>
      </c>
      <c r="B13" s="519" t="s">
        <v>3645</v>
      </c>
      <c r="C13" s="520">
        <v>0</v>
      </c>
      <c r="D13" s="520">
        <v>0</v>
      </c>
      <c r="E13" s="520">
        <v>1</v>
      </c>
      <c r="F13" s="520">
        <v>1</v>
      </c>
      <c r="G13" s="756">
        <f t="shared" si="0"/>
        <v>1</v>
      </c>
      <c r="H13" s="756">
        <f t="shared" si="0"/>
        <v>1</v>
      </c>
    </row>
    <row r="14" spans="1:8">
      <c r="A14" s="518" t="s">
        <v>3646</v>
      </c>
      <c r="B14" s="519" t="s">
        <v>3647</v>
      </c>
      <c r="C14" s="520">
        <v>0</v>
      </c>
      <c r="D14" s="520">
        <v>0</v>
      </c>
      <c r="E14" s="520">
        <v>12</v>
      </c>
      <c r="F14" s="520">
        <v>12</v>
      </c>
      <c r="G14" s="756">
        <f t="shared" si="0"/>
        <v>12</v>
      </c>
      <c r="H14" s="756">
        <f t="shared" si="0"/>
        <v>12</v>
      </c>
    </row>
    <row r="15" spans="1:8">
      <c r="A15" s="518" t="s">
        <v>3650</v>
      </c>
      <c r="B15" s="519" t="s">
        <v>3651</v>
      </c>
      <c r="C15" s="520">
        <v>0</v>
      </c>
      <c r="D15" s="520">
        <v>0</v>
      </c>
      <c r="E15" s="520">
        <v>4</v>
      </c>
      <c r="F15" s="520">
        <v>4</v>
      </c>
      <c r="G15" s="756">
        <f t="shared" si="0"/>
        <v>4</v>
      </c>
      <c r="H15" s="756">
        <f t="shared" si="0"/>
        <v>4</v>
      </c>
    </row>
    <row r="16" spans="1:8">
      <c r="A16" s="540" t="s">
        <v>3652</v>
      </c>
      <c r="B16" s="541" t="s">
        <v>3653</v>
      </c>
      <c r="C16" s="520"/>
      <c r="D16" s="520"/>
      <c r="E16" s="520">
        <v>2</v>
      </c>
      <c r="F16" s="520">
        <v>2</v>
      </c>
      <c r="G16" s="756">
        <f t="shared" si="0"/>
        <v>2</v>
      </c>
      <c r="H16" s="756">
        <f t="shared" si="0"/>
        <v>2</v>
      </c>
    </row>
    <row r="17" spans="1:8">
      <c r="A17" s="540" t="s">
        <v>3654</v>
      </c>
      <c r="B17" s="541" t="s">
        <v>3655</v>
      </c>
      <c r="C17" s="520"/>
      <c r="D17" s="520"/>
      <c r="E17" s="520">
        <v>5</v>
      </c>
      <c r="F17" s="520">
        <v>5</v>
      </c>
      <c r="G17" s="756">
        <f t="shared" si="0"/>
        <v>5</v>
      </c>
      <c r="H17" s="756">
        <f t="shared" si="0"/>
        <v>5</v>
      </c>
    </row>
    <row r="18" spans="1:8">
      <c r="A18" s="518" t="s">
        <v>3700</v>
      </c>
      <c r="B18" s="519" t="s">
        <v>3701</v>
      </c>
      <c r="C18" s="520">
        <v>0</v>
      </c>
      <c r="D18" s="520">
        <v>0</v>
      </c>
      <c r="E18" s="520">
        <v>2</v>
      </c>
      <c r="F18" s="520">
        <v>2</v>
      </c>
      <c r="G18" s="756">
        <f t="shared" si="0"/>
        <v>2</v>
      </c>
      <c r="H18" s="756">
        <f t="shared" si="0"/>
        <v>2</v>
      </c>
    </row>
    <row r="19" spans="1:8" ht="13.6">
      <c r="A19" s="757"/>
      <c r="B19" s="758" t="s">
        <v>4802</v>
      </c>
      <c r="C19" s="759"/>
      <c r="D19" s="759"/>
      <c r="E19" s="760">
        <f>SUM(E10:E18)</f>
        <v>83</v>
      </c>
      <c r="F19" s="760">
        <f>SUM(F10:F18)</f>
        <v>83</v>
      </c>
      <c r="G19" s="760">
        <f>SUM(G10:G18)</f>
        <v>83</v>
      </c>
      <c r="H19" s="760">
        <f>SUM(H10:H18)</f>
        <v>83</v>
      </c>
    </row>
    <row r="20" spans="1:8" ht="13.6">
      <c r="A20" s="270"/>
      <c r="B20" s="363" t="s">
        <v>1761</v>
      </c>
      <c r="C20" s="136"/>
      <c r="D20" s="136"/>
      <c r="E20" s="137"/>
      <c r="F20" s="137"/>
      <c r="G20" s="138"/>
      <c r="H20" s="137"/>
    </row>
    <row r="21" spans="1:8">
      <c r="A21" s="518" t="s">
        <v>2909</v>
      </c>
      <c r="B21" s="519" t="s">
        <v>2910</v>
      </c>
      <c r="C21" s="520">
        <v>2</v>
      </c>
      <c r="D21" s="520">
        <v>0</v>
      </c>
      <c r="E21" s="520">
        <v>67</v>
      </c>
      <c r="F21" s="520">
        <v>0</v>
      </c>
      <c r="G21" s="756">
        <f t="shared" ref="G21:H82" si="1">C21+E21</f>
        <v>69</v>
      </c>
      <c r="H21" s="756">
        <f t="shared" si="1"/>
        <v>0</v>
      </c>
    </row>
    <row r="22" spans="1:8">
      <c r="A22" s="518" t="s">
        <v>2308</v>
      </c>
      <c r="B22" s="519" t="s">
        <v>2309</v>
      </c>
      <c r="C22" s="520">
        <v>759</v>
      </c>
      <c r="D22" s="520">
        <v>759</v>
      </c>
      <c r="E22" s="520">
        <v>9</v>
      </c>
      <c r="F22" s="520">
        <v>9</v>
      </c>
      <c r="G22" s="756">
        <f t="shared" si="1"/>
        <v>768</v>
      </c>
      <c r="H22" s="756">
        <f t="shared" si="1"/>
        <v>768</v>
      </c>
    </row>
    <row r="23" spans="1:8">
      <c r="A23" s="518" t="s">
        <v>2961</v>
      </c>
      <c r="B23" s="519" t="s">
        <v>2962</v>
      </c>
      <c r="C23" s="520">
        <v>287</v>
      </c>
      <c r="D23" s="520">
        <v>287</v>
      </c>
      <c r="E23" s="520">
        <v>24</v>
      </c>
      <c r="F23" s="520">
        <v>24</v>
      </c>
      <c r="G23" s="756">
        <f t="shared" si="1"/>
        <v>311</v>
      </c>
      <c r="H23" s="756">
        <f t="shared" si="1"/>
        <v>311</v>
      </c>
    </row>
    <row r="24" spans="1:8">
      <c r="A24" s="518" t="s">
        <v>2967</v>
      </c>
      <c r="B24" s="519" t="s">
        <v>2968</v>
      </c>
      <c r="C24" s="520">
        <v>108</v>
      </c>
      <c r="D24" s="520">
        <v>108</v>
      </c>
      <c r="E24" s="520"/>
      <c r="F24" s="520"/>
      <c r="G24" s="756">
        <f t="shared" si="1"/>
        <v>108</v>
      </c>
      <c r="H24" s="756">
        <f t="shared" si="1"/>
        <v>108</v>
      </c>
    </row>
    <row r="25" spans="1:8">
      <c r="A25" s="518" t="s">
        <v>2969</v>
      </c>
      <c r="B25" s="519" t="s">
        <v>2970</v>
      </c>
      <c r="C25" s="520">
        <v>5945</v>
      </c>
      <c r="D25" s="520"/>
      <c r="E25" s="520">
        <v>148</v>
      </c>
      <c r="F25" s="520"/>
      <c r="G25" s="756">
        <f t="shared" si="1"/>
        <v>6093</v>
      </c>
      <c r="H25" s="756">
        <f t="shared" si="1"/>
        <v>0</v>
      </c>
    </row>
    <row r="26" spans="1:8">
      <c r="A26" s="518" t="s">
        <v>2973</v>
      </c>
      <c r="B26" s="519" t="s">
        <v>2974</v>
      </c>
      <c r="C26" s="520">
        <v>5</v>
      </c>
      <c r="D26" s="520">
        <v>5</v>
      </c>
      <c r="E26" s="520">
        <v>97</v>
      </c>
      <c r="F26" s="520">
        <v>97</v>
      </c>
      <c r="G26" s="756">
        <f t="shared" si="1"/>
        <v>102</v>
      </c>
      <c r="H26" s="756">
        <f t="shared" si="1"/>
        <v>102</v>
      </c>
    </row>
    <row r="27" spans="1:8">
      <c r="A27" s="518" t="s">
        <v>3027</v>
      </c>
      <c r="B27" s="519" t="s">
        <v>3028</v>
      </c>
      <c r="C27" s="520">
        <v>475</v>
      </c>
      <c r="D27" s="520">
        <v>475</v>
      </c>
      <c r="E27" s="520">
        <v>2</v>
      </c>
      <c r="F27" s="520">
        <v>2</v>
      </c>
      <c r="G27" s="756">
        <f t="shared" si="1"/>
        <v>477</v>
      </c>
      <c r="H27" s="756">
        <f t="shared" si="1"/>
        <v>477</v>
      </c>
    </row>
    <row r="28" spans="1:8">
      <c r="A28" s="518" t="s">
        <v>3029</v>
      </c>
      <c r="B28" s="519" t="s">
        <v>3030</v>
      </c>
      <c r="C28" s="520">
        <v>209</v>
      </c>
      <c r="D28" s="520">
        <v>209</v>
      </c>
      <c r="E28" s="520"/>
      <c r="F28" s="520"/>
      <c r="G28" s="756">
        <f t="shared" si="1"/>
        <v>209</v>
      </c>
      <c r="H28" s="756">
        <f t="shared" si="1"/>
        <v>209</v>
      </c>
    </row>
    <row r="29" spans="1:8">
      <c r="A29" s="518" t="s">
        <v>3031</v>
      </c>
      <c r="B29" s="519" t="s">
        <v>3032</v>
      </c>
      <c r="C29" s="520">
        <v>244</v>
      </c>
      <c r="D29" s="520">
        <v>244</v>
      </c>
      <c r="E29" s="520"/>
      <c r="F29" s="520"/>
      <c r="G29" s="756">
        <f t="shared" si="1"/>
        <v>244</v>
      </c>
      <c r="H29" s="756">
        <f t="shared" si="1"/>
        <v>244</v>
      </c>
    </row>
    <row r="30" spans="1:8">
      <c r="A30" s="518" t="s">
        <v>3055</v>
      </c>
      <c r="B30" s="519" t="s">
        <v>3056</v>
      </c>
      <c r="C30" s="520">
        <v>250</v>
      </c>
      <c r="D30" s="520">
        <v>0</v>
      </c>
      <c r="E30" s="520"/>
      <c r="F30" s="520"/>
      <c r="G30" s="756">
        <f t="shared" si="1"/>
        <v>250</v>
      </c>
      <c r="H30" s="756">
        <f t="shared" si="1"/>
        <v>0</v>
      </c>
    </row>
    <row r="31" spans="1:8">
      <c r="A31" s="518" t="s">
        <v>3069</v>
      </c>
      <c r="B31" s="519" t="s">
        <v>3070</v>
      </c>
      <c r="C31" s="520"/>
      <c r="D31" s="520"/>
      <c r="E31" s="520">
        <v>9</v>
      </c>
      <c r="F31" s="520">
        <v>9</v>
      </c>
      <c r="G31" s="756">
        <f t="shared" si="1"/>
        <v>9</v>
      </c>
      <c r="H31" s="756">
        <f t="shared" si="1"/>
        <v>9</v>
      </c>
    </row>
    <row r="32" spans="1:8">
      <c r="A32" s="518" t="s">
        <v>3079</v>
      </c>
      <c r="B32" s="519" t="s">
        <v>3080</v>
      </c>
      <c r="C32" s="520">
        <v>13</v>
      </c>
      <c r="D32" s="520">
        <v>13</v>
      </c>
      <c r="E32" s="520">
        <v>104</v>
      </c>
      <c r="F32" s="520">
        <v>104</v>
      </c>
      <c r="G32" s="756">
        <f t="shared" si="1"/>
        <v>117</v>
      </c>
      <c r="H32" s="756">
        <f t="shared" si="1"/>
        <v>117</v>
      </c>
    </row>
    <row r="33" spans="1:8">
      <c r="A33" s="518" t="s">
        <v>3103</v>
      </c>
      <c r="B33" s="519" t="s">
        <v>4582</v>
      </c>
      <c r="C33" s="520"/>
      <c r="D33" s="520"/>
      <c r="E33" s="520">
        <v>28</v>
      </c>
      <c r="F33" s="520">
        <v>0</v>
      </c>
      <c r="G33" s="756">
        <f t="shared" si="1"/>
        <v>28</v>
      </c>
      <c r="H33" s="756">
        <f t="shared" si="1"/>
        <v>0</v>
      </c>
    </row>
    <row r="34" spans="1:8">
      <c r="A34" s="518" t="s">
        <v>4803</v>
      </c>
      <c r="B34" s="519" t="s">
        <v>4804</v>
      </c>
      <c r="C34" s="520"/>
      <c r="D34" s="520"/>
      <c r="E34" s="520"/>
      <c r="F34" s="520"/>
      <c r="G34" s="756">
        <f t="shared" si="1"/>
        <v>0</v>
      </c>
      <c r="H34" s="756">
        <f t="shared" si="1"/>
        <v>0</v>
      </c>
    </row>
    <row r="35" spans="1:8">
      <c r="A35" s="518" t="s">
        <v>3114</v>
      </c>
      <c r="B35" s="519" t="s">
        <v>3115</v>
      </c>
      <c r="C35" s="520">
        <v>665</v>
      </c>
      <c r="D35" s="520">
        <v>665</v>
      </c>
      <c r="E35" s="520">
        <v>159</v>
      </c>
      <c r="F35" s="520">
        <v>159</v>
      </c>
      <c r="G35" s="756">
        <f t="shared" si="1"/>
        <v>824</v>
      </c>
      <c r="H35" s="756">
        <f t="shared" si="1"/>
        <v>824</v>
      </c>
    </row>
    <row r="36" spans="1:8">
      <c r="A36" s="516" t="s">
        <v>3116</v>
      </c>
      <c r="B36" s="517" t="s">
        <v>3117</v>
      </c>
      <c r="C36" s="520">
        <v>1</v>
      </c>
      <c r="D36" s="520">
        <v>1</v>
      </c>
      <c r="E36" s="520"/>
      <c r="F36" s="520"/>
      <c r="G36" s="756">
        <f t="shared" si="1"/>
        <v>1</v>
      </c>
      <c r="H36" s="756">
        <f t="shared" si="1"/>
        <v>1</v>
      </c>
    </row>
    <row r="37" spans="1:8">
      <c r="A37" s="516" t="s">
        <v>3122</v>
      </c>
      <c r="B37" s="517" t="s">
        <v>3123</v>
      </c>
      <c r="C37" s="520"/>
      <c r="D37" s="520"/>
      <c r="E37" s="520">
        <v>1</v>
      </c>
      <c r="F37" s="520">
        <v>1</v>
      </c>
      <c r="G37" s="756">
        <f t="shared" si="1"/>
        <v>1</v>
      </c>
      <c r="H37" s="756">
        <f t="shared" si="1"/>
        <v>1</v>
      </c>
    </row>
    <row r="38" spans="1:8">
      <c r="A38" s="518" t="s">
        <v>3126</v>
      </c>
      <c r="B38" s="519" t="s">
        <v>3127</v>
      </c>
      <c r="C38" s="520">
        <v>1</v>
      </c>
      <c r="D38" s="520">
        <v>1</v>
      </c>
      <c r="E38" s="520"/>
      <c r="F38" s="520"/>
      <c r="G38" s="756">
        <f t="shared" si="1"/>
        <v>1</v>
      </c>
      <c r="H38" s="756">
        <f t="shared" si="1"/>
        <v>1</v>
      </c>
    </row>
    <row r="39" spans="1:8">
      <c r="A39" s="516" t="s">
        <v>3128</v>
      </c>
      <c r="B39" s="517" t="s">
        <v>3129</v>
      </c>
      <c r="C39" s="520"/>
      <c r="D39" s="520"/>
      <c r="E39" s="520">
        <v>1</v>
      </c>
      <c r="F39" s="520">
        <v>1</v>
      </c>
      <c r="G39" s="756">
        <f t="shared" si="1"/>
        <v>1</v>
      </c>
      <c r="H39" s="756">
        <f t="shared" si="1"/>
        <v>1</v>
      </c>
    </row>
    <row r="40" spans="1:8">
      <c r="A40" s="516" t="s">
        <v>3136</v>
      </c>
      <c r="B40" s="517" t="s">
        <v>3137</v>
      </c>
      <c r="C40" s="520">
        <v>2</v>
      </c>
      <c r="D40" s="520"/>
      <c r="E40" s="520">
        <v>1</v>
      </c>
      <c r="F40" s="520"/>
      <c r="G40" s="756">
        <f t="shared" si="1"/>
        <v>3</v>
      </c>
      <c r="H40" s="756">
        <f t="shared" si="1"/>
        <v>0</v>
      </c>
    </row>
    <row r="41" spans="1:8">
      <c r="A41" s="516" t="s">
        <v>3144</v>
      </c>
      <c r="B41" s="517" t="s">
        <v>3145</v>
      </c>
      <c r="C41" s="520">
        <v>2</v>
      </c>
      <c r="D41" s="520">
        <v>2</v>
      </c>
      <c r="E41" s="520"/>
      <c r="F41" s="520"/>
      <c r="G41" s="756">
        <f t="shared" si="1"/>
        <v>2</v>
      </c>
      <c r="H41" s="756">
        <f t="shared" si="1"/>
        <v>2</v>
      </c>
    </row>
    <row r="42" spans="1:8">
      <c r="A42" s="518" t="s">
        <v>3146</v>
      </c>
      <c r="B42" s="519" t="s">
        <v>3147</v>
      </c>
      <c r="C42" s="520">
        <v>5</v>
      </c>
      <c r="D42" s="520">
        <v>5</v>
      </c>
      <c r="E42" s="520"/>
      <c r="F42" s="520"/>
      <c r="G42" s="756">
        <f t="shared" si="1"/>
        <v>5</v>
      </c>
      <c r="H42" s="756">
        <f t="shared" si="1"/>
        <v>5</v>
      </c>
    </row>
    <row r="43" spans="1:8">
      <c r="A43" s="516" t="s">
        <v>3148</v>
      </c>
      <c r="B43" s="517" t="s">
        <v>3149</v>
      </c>
      <c r="C43" s="520">
        <v>2</v>
      </c>
      <c r="D43" s="520">
        <v>2</v>
      </c>
      <c r="E43" s="520"/>
      <c r="F43" s="520"/>
      <c r="G43" s="756">
        <f t="shared" si="1"/>
        <v>2</v>
      </c>
      <c r="H43" s="756">
        <f t="shared" si="1"/>
        <v>2</v>
      </c>
    </row>
    <row r="44" spans="1:8">
      <c r="A44" s="518" t="s">
        <v>3150</v>
      </c>
      <c r="B44" s="519" t="s">
        <v>3151</v>
      </c>
      <c r="C44" s="520">
        <v>1</v>
      </c>
      <c r="D44" s="520">
        <v>1</v>
      </c>
      <c r="E44" s="520"/>
      <c r="F44" s="520"/>
      <c r="G44" s="756">
        <f t="shared" si="1"/>
        <v>1</v>
      </c>
      <c r="H44" s="756">
        <f t="shared" si="1"/>
        <v>1</v>
      </c>
    </row>
    <row r="45" spans="1:8">
      <c r="A45" s="518" t="s">
        <v>3152</v>
      </c>
      <c r="B45" s="519" t="s">
        <v>3153</v>
      </c>
      <c r="C45" s="520">
        <v>3</v>
      </c>
      <c r="D45" s="520">
        <v>3</v>
      </c>
      <c r="E45" s="520">
        <v>1</v>
      </c>
      <c r="F45" s="520">
        <v>1</v>
      </c>
      <c r="G45" s="756">
        <f t="shared" si="1"/>
        <v>4</v>
      </c>
      <c r="H45" s="756">
        <f t="shared" si="1"/>
        <v>4</v>
      </c>
    </row>
    <row r="46" spans="1:8">
      <c r="A46" s="518" t="s">
        <v>3154</v>
      </c>
      <c r="B46" s="519" t="s">
        <v>3155</v>
      </c>
      <c r="C46" s="520">
        <v>1</v>
      </c>
      <c r="D46" s="520">
        <v>1</v>
      </c>
      <c r="E46" s="520"/>
      <c r="F46" s="520"/>
      <c r="G46" s="756">
        <f t="shared" si="1"/>
        <v>1</v>
      </c>
      <c r="H46" s="756">
        <f t="shared" si="1"/>
        <v>1</v>
      </c>
    </row>
    <row r="47" spans="1:8">
      <c r="A47" s="518" t="s">
        <v>3168</v>
      </c>
      <c r="B47" s="519" t="s">
        <v>3169</v>
      </c>
      <c r="C47" s="520">
        <v>4</v>
      </c>
      <c r="D47" s="520">
        <v>4</v>
      </c>
      <c r="E47" s="520"/>
      <c r="F47" s="520"/>
      <c r="G47" s="756">
        <f t="shared" si="1"/>
        <v>4</v>
      </c>
      <c r="H47" s="756">
        <f t="shared" si="1"/>
        <v>4</v>
      </c>
    </row>
    <row r="48" spans="1:8">
      <c r="A48" s="516" t="s">
        <v>3172</v>
      </c>
      <c r="B48" s="517" t="s">
        <v>3173</v>
      </c>
      <c r="C48" s="520">
        <v>3</v>
      </c>
      <c r="D48" s="520">
        <v>3</v>
      </c>
      <c r="E48" s="520"/>
      <c r="F48" s="520"/>
      <c r="G48" s="756">
        <f t="shared" si="1"/>
        <v>3</v>
      </c>
      <c r="H48" s="756">
        <f t="shared" si="1"/>
        <v>3</v>
      </c>
    </row>
    <row r="49" spans="1:8">
      <c r="A49" s="518" t="s">
        <v>3174</v>
      </c>
      <c r="B49" s="519" t="s">
        <v>3175</v>
      </c>
      <c r="C49" s="520">
        <v>1</v>
      </c>
      <c r="D49" s="520">
        <v>1</v>
      </c>
      <c r="E49" s="520"/>
      <c r="F49" s="520"/>
      <c r="G49" s="756">
        <f t="shared" si="1"/>
        <v>1</v>
      </c>
      <c r="H49" s="756">
        <f t="shared" si="1"/>
        <v>1</v>
      </c>
    </row>
    <row r="50" spans="1:8">
      <c r="A50" s="516" t="s">
        <v>3178</v>
      </c>
      <c r="B50" s="517" t="s">
        <v>3179</v>
      </c>
      <c r="C50" s="520">
        <v>1</v>
      </c>
      <c r="D50" s="520">
        <v>1</v>
      </c>
      <c r="E50" s="520"/>
      <c r="F50" s="520"/>
      <c r="G50" s="756">
        <f t="shared" si="1"/>
        <v>1</v>
      </c>
      <c r="H50" s="756">
        <f t="shared" si="1"/>
        <v>1</v>
      </c>
    </row>
    <row r="51" spans="1:8">
      <c r="A51" s="516" t="s">
        <v>3180</v>
      </c>
      <c r="B51" s="517" t="s">
        <v>3181</v>
      </c>
      <c r="C51" s="520">
        <v>1</v>
      </c>
      <c r="D51" s="520">
        <v>1</v>
      </c>
      <c r="E51" s="520"/>
      <c r="F51" s="520"/>
      <c r="G51" s="756">
        <f t="shared" si="1"/>
        <v>1</v>
      </c>
      <c r="H51" s="756">
        <f t="shared" si="1"/>
        <v>1</v>
      </c>
    </row>
    <row r="52" spans="1:8">
      <c r="A52" s="518" t="s">
        <v>3182</v>
      </c>
      <c r="B52" s="519" t="s">
        <v>3183</v>
      </c>
      <c r="C52" s="520">
        <v>150</v>
      </c>
      <c r="D52" s="520">
        <v>150</v>
      </c>
      <c r="E52" s="520">
        <v>41</v>
      </c>
      <c r="F52" s="520">
        <v>41</v>
      </c>
      <c r="G52" s="756">
        <f t="shared" si="1"/>
        <v>191</v>
      </c>
      <c r="H52" s="756">
        <f t="shared" si="1"/>
        <v>191</v>
      </c>
    </row>
    <row r="53" spans="1:8">
      <c r="A53" s="516" t="s">
        <v>3184</v>
      </c>
      <c r="B53" s="517" t="s">
        <v>3185</v>
      </c>
      <c r="C53" s="520"/>
      <c r="D53" s="520"/>
      <c r="E53" s="520">
        <v>2</v>
      </c>
      <c r="F53" s="520">
        <v>2</v>
      </c>
      <c r="G53" s="756">
        <f t="shared" si="1"/>
        <v>2</v>
      </c>
      <c r="H53" s="756">
        <f t="shared" si="1"/>
        <v>2</v>
      </c>
    </row>
    <row r="54" spans="1:8">
      <c r="A54" s="518" t="s">
        <v>3186</v>
      </c>
      <c r="B54" s="519" t="s">
        <v>3187</v>
      </c>
      <c r="C54" s="520">
        <v>14</v>
      </c>
      <c r="D54" s="520">
        <v>14</v>
      </c>
      <c r="E54" s="520">
        <v>1</v>
      </c>
      <c r="F54" s="520">
        <v>1</v>
      </c>
      <c r="G54" s="756">
        <f t="shared" si="1"/>
        <v>15</v>
      </c>
      <c r="H54" s="756">
        <f t="shared" si="1"/>
        <v>15</v>
      </c>
    </row>
    <row r="55" spans="1:8">
      <c r="A55" s="516" t="s">
        <v>3190</v>
      </c>
      <c r="B55" s="517" t="s">
        <v>3191</v>
      </c>
      <c r="C55" s="520"/>
      <c r="D55" s="520"/>
      <c r="E55" s="520">
        <v>3</v>
      </c>
      <c r="F55" s="520">
        <v>3</v>
      </c>
      <c r="G55" s="756">
        <f t="shared" si="1"/>
        <v>3</v>
      </c>
      <c r="H55" s="756">
        <f t="shared" si="1"/>
        <v>3</v>
      </c>
    </row>
    <row r="56" spans="1:8">
      <c r="A56" s="516" t="s">
        <v>3192</v>
      </c>
      <c r="B56" s="517" t="s">
        <v>3193</v>
      </c>
      <c r="C56" s="520">
        <v>2</v>
      </c>
      <c r="D56" s="520">
        <v>2</v>
      </c>
      <c r="E56" s="520"/>
      <c r="F56" s="520"/>
      <c r="G56" s="756">
        <f t="shared" si="1"/>
        <v>2</v>
      </c>
      <c r="H56" s="756">
        <f t="shared" si="1"/>
        <v>2</v>
      </c>
    </row>
    <row r="57" spans="1:8">
      <c r="A57" s="518" t="s">
        <v>3194</v>
      </c>
      <c r="B57" s="519" t="s">
        <v>3195</v>
      </c>
      <c r="C57" s="520">
        <v>10</v>
      </c>
      <c r="D57" s="520">
        <v>10</v>
      </c>
      <c r="E57" s="520"/>
      <c r="F57" s="520"/>
      <c r="G57" s="756">
        <f t="shared" si="1"/>
        <v>10</v>
      </c>
      <c r="H57" s="756">
        <f t="shared" si="1"/>
        <v>10</v>
      </c>
    </row>
    <row r="58" spans="1:8">
      <c r="A58" s="518" t="s">
        <v>3196</v>
      </c>
      <c r="B58" s="519" t="s">
        <v>3197</v>
      </c>
      <c r="C58" s="520">
        <v>1</v>
      </c>
      <c r="D58" s="520">
        <v>1</v>
      </c>
      <c r="E58" s="520"/>
      <c r="F58" s="520"/>
      <c r="G58" s="756">
        <f t="shared" si="1"/>
        <v>1</v>
      </c>
      <c r="H58" s="756">
        <f t="shared" si="1"/>
        <v>1</v>
      </c>
    </row>
    <row r="59" spans="1:8">
      <c r="A59" s="516" t="s">
        <v>3276</v>
      </c>
      <c r="B59" s="517" t="s">
        <v>3277</v>
      </c>
      <c r="C59" s="520">
        <v>4</v>
      </c>
      <c r="D59" s="520"/>
      <c r="E59" s="520">
        <v>1</v>
      </c>
      <c r="F59" s="520"/>
      <c r="G59" s="756">
        <f t="shared" si="1"/>
        <v>5</v>
      </c>
      <c r="H59" s="756">
        <f t="shared" si="1"/>
        <v>0</v>
      </c>
    </row>
    <row r="60" spans="1:8">
      <c r="A60" s="518" t="s">
        <v>3330</v>
      </c>
      <c r="B60" s="519" t="s">
        <v>3331</v>
      </c>
      <c r="C60" s="520">
        <v>5</v>
      </c>
      <c r="D60" s="520">
        <v>5</v>
      </c>
      <c r="E60" s="520">
        <v>1</v>
      </c>
      <c r="F60" s="520">
        <v>1</v>
      </c>
      <c r="G60" s="756">
        <f t="shared" si="1"/>
        <v>6</v>
      </c>
      <c r="H60" s="756">
        <f t="shared" si="1"/>
        <v>6</v>
      </c>
    </row>
    <row r="61" spans="1:8">
      <c r="A61" s="516" t="s">
        <v>3334</v>
      </c>
      <c r="B61" s="517" t="s">
        <v>3335</v>
      </c>
      <c r="C61" s="520">
        <v>4</v>
      </c>
      <c r="D61" s="520">
        <v>4</v>
      </c>
      <c r="E61" s="520">
        <v>3</v>
      </c>
      <c r="F61" s="520">
        <v>3</v>
      </c>
      <c r="G61" s="756">
        <f t="shared" si="1"/>
        <v>7</v>
      </c>
      <c r="H61" s="756">
        <f t="shared" si="1"/>
        <v>7</v>
      </c>
    </row>
    <row r="62" spans="1:8">
      <c r="A62" s="518" t="s">
        <v>3336</v>
      </c>
      <c r="B62" s="519" t="s">
        <v>3337</v>
      </c>
      <c r="C62" s="520">
        <v>27</v>
      </c>
      <c r="D62" s="520">
        <v>27</v>
      </c>
      <c r="E62" s="520">
        <v>7</v>
      </c>
      <c r="F62" s="520">
        <v>7</v>
      </c>
      <c r="G62" s="756">
        <f t="shared" si="1"/>
        <v>34</v>
      </c>
      <c r="H62" s="756">
        <f t="shared" si="1"/>
        <v>34</v>
      </c>
    </row>
    <row r="63" spans="1:8">
      <c r="A63" s="518" t="s">
        <v>3338</v>
      </c>
      <c r="B63" s="519" t="s">
        <v>3339</v>
      </c>
      <c r="C63" s="520">
        <v>17</v>
      </c>
      <c r="D63" s="520">
        <v>17</v>
      </c>
      <c r="E63" s="520">
        <v>11</v>
      </c>
      <c r="F63" s="520">
        <v>11</v>
      </c>
      <c r="G63" s="756">
        <f t="shared" si="1"/>
        <v>28</v>
      </c>
      <c r="H63" s="756">
        <f t="shared" si="1"/>
        <v>28</v>
      </c>
    </row>
    <row r="64" spans="1:8">
      <c r="A64" s="518" t="s">
        <v>3340</v>
      </c>
      <c r="B64" s="519" t="s">
        <v>3341</v>
      </c>
      <c r="C64" s="520">
        <v>8</v>
      </c>
      <c r="D64" s="520">
        <v>8</v>
      </c>
      <c r="E64" s="520">
        <v>3</v>
      </c>
      <c r="F64" s="520">
        <v>3</v>
      </c>
      <c r="G64" s="756">
        <f t="shared" si="1"/>
        <v>11</v>
      </c>
      <c r="H64" s="756">
        <f t="shared" si="1"/>
        <v>11</v>
      </c>
    </row>
    <row r="65" spans="1:8">
      <c r="A65" s="518" t="s">
        <v>3342</v>
      </c>
      <c r="B65" s="519" t="s">
        <v>3343</v>
      </c>
      <c r="C65" s="520">
        <v>50</v>
      </c>
      <c r="D65" s="520">
        <v>50</v>
      </c>
      <c r="E65" s="520">
        <v>28</v>
      </c>
      <c r="F65" s="520">
        <v>28</v>
      </c>
      <c r="G65" s="756">
        <f t="shared" si="1"/>
        <v>78</v>
      </c>
      <c r="H65" s="756">
        <f t="shared" si="1"/>
        <v>78</v>
      </c>
    </row>
    <row r="66" spans="1:8">
      <c r="A66" s="518" t="s">
        <v>3344</v>
      </c>
      <c r="B66" s="519" t="s">
        <v>3345</v>
      </c>
      <c r="C66" s="520">
        <v>10</v>
      </c>
      <c r="D66" s="520">
        <v>10</v>
      </c>
      <c r="E66" s="520">
        <v>4</v>
      </c>
      <c r="F66" s="520">
        <v>4</v>
      </c>
      <c r="G66" s="756">
        <f t="shared" si="1"/>
        <v>14</v>
      </c>
      <c r="H66" s="756">
        <f t="shared" si="1"/>
        <v>14</v>
      </c>
    </row>
    <row r="67" spans="1:8">
      <c r="A67" s="518" t="s">
        <v>3350</v>
      </c>
      <c r="B67" s="519" t="s">
        <v>3351</v>
      </c>
      <c r="C67" s="520">
        <v>1</v>
      </c>
      <c r="D67" s="520">
        <v>1</v>
      </c>
      <c r="E67" s="520">
        <v>9</v>
      </c>
      <c r="F67" s="520">
        <v>9</v>
      </c>
      <c r="G67" s="756">
        <f t="shared" si="1"/>
        <v>10</v>
      </c>
      <c r="H67" s="756">
        <f t="shared" si="1"/>
        <v>10</v>
      </c>
    </row>
    <row r="68" spans="1:8">
      <c r="A68" s="518" t="s">
        <v>3613</v>
      </c>
      <c r="B68" s="519" t="s">
        <v>3614</v>
      </c>
      <c r="C68" s="520">
        <v>7</v>
      </c>
      <c r="D68" s="520">
        <v>7</v>
      </c>
      <c r="E68" s="520"/>
      <c r="F68" s="520"/>
      <c r="G68" s="756">
        <f t="shared" si="1"/>
        <v>7</v>
      </c>
      <c r="H68" s="756">
        <f t="shared" si="1"/>
        <v>7</v>
      </c>
    </row>
    <row r="69" spans="1:8">
      <c r="A69" s="518" t="s">
        <v>3615</v>
      </c>
      <c r="B69" s="519" t="s">
        <v>3616</v>
      </c>
      <c r="C69" s="520">
        <v>1</v>
      </c>
      <c r="D69" s="520">
        <v>1</v>
      </c>
      <c r="E69" s="520"/>
      <c r="F69" s="520"/>
      <c r="G69" s="756">
        <f t="shared" si="1"/>
        <v>1</v>
      </c>
      <c r="H69" s="756">
        <f t="shared" si="1"/>
        <v>1</v>
      </c>
    </row>
    <row r="70" spans="1:8">
      <c r="A70" s="518" t="s">
        <v>3617</v>
      </c>
      <c r="B70" s="519" t="s">
        <v>3618</v>
      </c>
      <c r="C70" s="520">
        <v>324</v>
      </c>
      <c r="D70" s="520">
        <v>324</v>
      </c>
      <c r="E70" s="520">
        <v>1</v>
      </c>
      <c r="F70" s="520">
        <v>1</v>
      </c>
      <c r="G70" s="756">
        <f t="shared" si="1"/>
        <v>325</v>
      </c>
      <c r="H70" s="756">
        <f t="shared" si="1"/>
        <v>325</v>
      </c>
    </row>
    <row r="71" spans="1:8">
      <c r="A71" s="518" t="s">
        <v>3619</v>
      </c>
      <c r="B71" s="519" t="s">
        <v>3620</v>
      </c>
      <c r="C71" s="520">
        <v>797</v>
      </c>
      <c r="D71" s="520">
        <v>797</v>
      </c>
      <c r="E71" s="520">
        <v>9</v>
      </c>
      <c r="F71" s="520">
        <v>9</v>
      </c>
      <c r="G71" s="756">
        <f t="shared" si="1"/>
        <v>806</v>
      </c>
      <c r="H71" s="756">
        <f t="shared" si="1"/>
        <v>806</v>
      </c>
    </row>
    <row r="72" spans="1:8">
      <c r="A72" s="518" t="s">
        <v>3621</v>
      </c>
      <c r="B72" s="519" t="s">
        <v>3622</v>
      </c>
      <c r="C72" s="520">
        <v>2</v>
      </c>
      <c r="D72" s="520">
        <v>2</v>
      </c>
      <c r="E72" s="520">
        <v>4</v>
      </c>
      <c r="F72" s="520">
        <v>4</v>
      </c>
      <c r="G72" s="756">
        <f t="shared" si="1"/>
        <v>6</v>
      </c>
      <c r="H72" s="756">
        <f t="shared" si="1"/>
        <v>6</v>
      </c>
    </row>
    <row r="73" spans="1:8">
      <c r="A73" s="518" t="s">
        <v>3623</v>
      </c>
      <c r="B73" s="519" t="s">
        <v>3624</v>
      </c>
      <c r="C73" s="520">
        <v>6</v>
      </c>
      <c r="D73" s="520">
        <v>6</v>
      </c>
      <c r="E73" s="520"/>
      <c r="F73" s="520"/>
      <c r="G73" s="756">
        <f t="shared" si="1"/>
        <v>6</v>
      </c>
      <c r="H73" s="756">
        <f t="shared" si="1"/>
        <v>6</v>
      </c>
    </row>
    <row r="74" spans="1:8">
      <c r="A74" s="518" t="s">
        <v>3626</v>
      </c>
      <c r="B74" s="519" t="s">
        <v>3627</v>
      </c>
      <c r="C74" s="520">
        <v>5</v>
      </c>
      <c r="D74" s="520">
        <v>5</v>
      </c>
      <c r="E74" s="520">
        <v>8</v>
      </c>
      <c r="F74" s="520">
        <v>8</v>
      </c>
      <c r="G74" s="756">
        <f t="shared" si="1"/>
        <v>13</v>
      </c>
      <c r="H74" s="756">
        <f t="shared" si="1"/>
        <v>13</v>
      </c>
    </row>
    <row r="75" spans="1:8">
      <c r="A75" s="518" t="s">
        <v>3630</v>
      </c>
      <c r="B75" s="519" t="s">
        <v>3631</v>
      </c>
      <c r="C75" s="520"/>
      <c r="D75" s="520"/>
      <c r="E75" s="520">
        <v>1</v>
      </c>
      <c r="F75" s="520">
        <v>1</v>
      </c>
      <c r="G75" s="756">
        <f t="shared" si="1"/>
        <v>1</v>
      </c>
      <c r="H75" s="756">
        <f t="shared" si="1"/>
        <v>1</v>
      </c>
    </row>
    <row r="76" spans="1:8">
      <c r="A76" s="518" t="s">
        <v>3632</v>
      </c>
      <c r="B76" s="519" t="s">
        <v>3633</v>
      </c>
      <c r="C76" s="520">
        <v>6</v>
      </c>
      <c r="D76" s="520">
        <v>6</v>
      </c>
      <c r="E76" s="520">
        <v>30</v>
      </c>
      <c r="F76" s="520">
        <v>30</v>
      </c>
      <c r="G76" s="756">
        <f t="shared" si="1"/>
        <v>36</v>
      </c>
      <c r="H76" s="756">
        <f t="shared" si="1"/>
        <v>36</v>
      </c>
    </row>
    <row r="77" spans="1:8">
      <c r="A77" s="518" t="s">
        <v>3634</v>
      </c>
      <c r="B77" s="519" t="s">
        <v>3635</v>
      </c>
      <c r="C77" s="520"/>
      <c r="D77" s="520"/>
      <c r="E77" s="520">
        <v>1</v>
      </c>
      <c r="F77" s="520">
        <v>1</v>
      </c>
      <c r="G77" s="756">
        <f t="shared" si="1"/>
        <v>1</v>
      </c>
      <c r="H77" s="756">
        <f t="shared" si="1"/>
        <v>1</v>
      </c>
    </row>
    <row r="78" spans="1:8">
      <c r="A78" s="518" t="s">
        <v>3636</v>
      </c>
      <c r="B78" s="519" t="s">
        <v>3637</v>
      </c>
      <c r="C78" s="520">
        <v>2</v>
      </c>
      <c r="D78" s="520">
        <v>2</v>
      </c>
      <c r="E78" s="520"/>
      <c r="F78" s="520"/>
      <c r="G78" s="756">
        <f t="shared" si="1"/>
        <v>2</v>
      </c>
      <c r="H78" s="756">
        <f t="shared" si="1"/>
        <v>2</v>
      </c>
    </row>
    <row r="79" spans="1:8">
      <c r="A79" s="516" t="s">
        <v>3638</v>
      </c>
      <c r="B79" s="517" t="s">
        <v>3639</v>
      </c>
      <c r="C79" s="520"/>
      <c r="D79" s="520"/>
      <c r="E79" s="520">
        <v>1</v>
      </c>
      <c r="F79" s="520">
        <v>1</v>
      </c>
      <c r="G79" s="756">
        <f t="shared" si="1"/>
        <v>1</v>
      </c>
      <c r="H79" s="756">
        <f t="shared" si="1"/>
        <v>1</v>
      </c>
    </row>
    <row r="80" spans="1:8">
      <c r="A80" s="518" t="s">
        <v>3648</v>
      </c>
      <c r="B80" s="519" t="s">
        <v>3649</v>
      </c>
      <c r="C80" s="520">
        <v>7</v>
      </c>
      <c r="D80" s="520">
        <v>7</v>
      </c>
      <c r="E80" s="520">
        <v>2</v>
      </c>
      <c r="F80" s="520">
        <v>2</v>
      </c>
      <c r="G80" s="756">
        <f t="shared" si="1"/>
        <v>9</v>
      </c>
      <c r="H80" s="756">
        <f t="shared" si="1"/>
        <v>9</v>
      </c>
    </row>
    <row r="81" spans="1:8">
      <c r="A81" s="518" t="s">
        <v>3657</v>
      </c>
      <c r="B81" s="519" t="s">
        <v>3658</v>
      </c>
      <c r="C81" s="520">
        <v>1</v>
      </c>
      <c r="D81" s="520">
        <v>1</v>
      </c>
      <c r="E81" s="520">
        <v>2</v>
      </c>
      <c r="F81" s="520">
        <v>2</v>
      </c>
      <c r="G81" s="756">
        <f t="shared" si="1"/>
        <v>3</v>
      </c>
      <c r="H81" s="756">
        <f t="shared" si="1"/>
        <v>3</v>
      </c>
    </row>
    <row r="82" spans="1:8">
      <c r="A82" s="518" t="s">
        <v>3659</v>
      </c>
      <c r="B82" s="519" t="s">
        <v>3660</v>
      </c>
      <c r="C82" s="520"/>
      <c r="D82" s="520"/>
      <c r="E82" s="520">
        <v>11</v>
      </c>
      <c r="F82" s="520">
        <v>11</v>
      </c>
      <c r="G82" s="756">
        <f t="shared" si="1"/>
        <v>11</v>
      </c>
      <c r="H82" s="756">
        <f t="shared" si="1"/>
        <v>11</v>
      </c>
    </row>
    <row r="83" spans="1:8">
      <c r="A83" s="518" t="s">
        <v>3661</v>
      </c>
      <c r="B83" s="519" t="s">
        <v>3662</v>
      </c>
      <c r="C83" s="520"/>
      <c r="D83" s="520"/>
      <c r="E83" s="520">
        <v>2</v>
      </c>
      <c r="F83" s="520">
        <v>2</v>
      </c>
      <c r="G83" s="756">
        <f t="shared" ref="G83:H98" si="2">C83+E83</f>
        <v>2</v>
      </c>
      <c r="H83" s="756">
        <f t="shared" si="2"/>
        <v>2</v>
      </c>
    </row>
    <row r="84" spans="1:8">
      <c r="A84" s="518" t="s">
        <v>3663</v>
      </c>
      <c r="B84" s="519" t="s">
        <v>3664</v>
      </c>
      <c r="C84" s="520"/>
      <c r="D84" s="520"/>
      <c r="E84" s="520">
        <v>6</v>
      </c>
      <c r="F84" s="520">
        <v>6</v>
      </c>
      <c r="G84" s="756">
        <f t="shared" si="2"/>
        <v>6</v>
      </c>
      <c r="H84" s="756">
        <f t="shared" si="2"/>
        <v>6</v>
      </c>
    </row>
    <row r="85" spans="1:8">
      <c r="A85" s="518" t="s">
        <v>4805</v>
      </c>
      <c r="B85" s="519" t="s">
        <v>4806</v>
      </c>
      <c r="C85" s="520"/>
      <c r="D85" s="520"/>
      <c r="E85" s="520">
        <v>1</v>
      </c>
      <c r="F85" s="520">
        <v>1</v>
      </c>
      <c r="G85" s="756">
        <f t="shared" si="2"/>
        <v>1</v>
      </c>
      <c r="H85" s="756">
        <f t="shared" si="2"/>
        <v>1</v>
      </c>
    </row>
    <row r="86" spans="1:8">
      <c r="A86" s="516" t="s">
        <v>3698</v>
      </c>
      <c r="B86" s="517" t="s">
        <v>3699</v>
      </c>
      <c r="C86" s="520"/>
      <c r="D86" s="520"/>
      <c r="E86" s="520">
        <v>1</v>
      </c>
      <c r="F86" s="520">
        <v>1</v>
      </c>
      <c r="G86" s="756">
        <f t="shared" si="2"/>
        <v>1</v>
      </c>
      <c r="H86" s="756">
        <f t="shared" si="2"/>
        <v>1</v>
      </c>
    </row>
    <row r="87" spans="1:8">
      <c r="A87" s="516" t="s">
        <v>3702</v>
      </c>
      <c r="B87" s="517" t="s">
        <v>3703</v>
      </c>
      <c r="C87" s="520">
        <v>1</v>
      </c>
      <c r="D87" s="520">
        <v>1</v>
      </c>
      <c r="E87" s="520"/>
      <c r="F87" s="520"/>
      <c r="G87" s="756">
        <f t="shared" si="2"/>
        <v>1</v>
      </c>
      <c r="H87" s="756">
        <f t="shared" si="2"/>
        <v>1</v>
      </c>
    </row>
    <row r="88" spans="1:8">
      <c r="A88" s="518" t="s">
        <v>3714</v>
      </c>
      <c r="B88" s="519" t="s">
        <v>3715</v>
      </c>
      <c r="C88" s="520">
        <v>2</v>
      </c>
      <c r="D88" s="520">
        <v>2</v>
      </c>
      <c r="E88" s="520">
        <v>1</v>
      </c>
      <c r="F88" s="520">
        <v>1</v>
      </c>
      <c r="G88" s="756">
        <f t="shared" si="2"/>
        <v>3</v>
      </c>
      <c r="H88" s="756">
        <f t="shared" si="2"/>
        <v>3</v>
      </c>
    </row>
    <row r="89" spans="1:8">
      <c r="A89" s="518" t="s">
        <v>3784</v>
      </c>
      <c r="B89" s="519" t="s">
        <v>3785</v>
      </c>
      <c r="C89" s="520">
        <v>3</v>
      </c>
      <c r="D89" s="520">
        <v>3</v>
      </c>
      <c r="E89" s="520"/>
      <c r="F89" s="520"/>
      <c r="G89" s="756">
        <f t="shared" si="2"/>
        <v>3</v>
      </c>
      <c r="H89" s="756">
        <f t="shared" si="2"/>
        <v>3</v>
      </c>
    </row>
    <row r="90" spans="1:8">
      <c r="A90" s="528" t="s">
        <v>3889</v>
      </c>
      <c r="B90" s="529" t="s">
        <v>3890</v>
      </c>
      <c r="C90" s="530"/>
      <c r="D90" s="530">
        <v>0</v>
      </c>
      <c r="E90" s="530"/>
      <c r="F90" s="530"/>
      <c r="G90" s="756">
        <f t="shared" si="2"/>
        <v>0</v>
      </c>
      <c r="H90" s="756">
        <f t="shared" si="2"/>
        <v>0</v>
      </c>
    </row>
    <row r="91" spans="1:8">
      <c r="A91" s="528" t="s">
        <v>3943</v>
      </c>
      <c r="B91" s="529" t="s">
        <v>3944</v>
      </c>
      <c r="C91" s="530">
        <v>7</v>
      </c>
      <c r="D91" s="530"/>
      <c r="E91" s="530"/>
      <c r="F91" s="530"/>
      <c r="G91" s="756">
        <f t="shared" si="2"/>
        <v>7</v>
      </c>
      <c r="H91" s="756">
        <f t="shared" si="2"/>
        <v>0</v>
      </c>
    </row>
    <row r="92" spans="1:8">
      <c r="A92" s="528" t="s">
        <v>4807</v>
      </c>
      <c r="B92" s="529" t="s">
        <v>3944</v>
      </c>
      <c r="C92" s="530"/>
      <c r="D92" s="530">
        <v>7</v>
      </c>
      <c r="E92" s="530"/>
      <c r="F92" s="530"/>
      <c r="G92" s="756">
        <f t="shared" si="2"/>
        <v>0</v>
      </c>
      <c r="H92" s="756">
        <f t="shared" si="2"/>
        <v>7</v>
      </c>
    </row>
    <row r="93" spans="1:8">
      <c r="A93" s="528" t="s">
        <v>3945</v>
      </c>
      <c r="B93" s="529" t="s">
        <v>3946</v>
      </c>
      <c r="C93" s="530">
        <v>175</v>
      </c>
      <c r="D93" s="530"/>
      <c r="E93" s="530"/>
      <c r="F93" s="530"/>
      <c r="G93" s="756">
        <f t="shared" si="2"/>
        <v>175</v>
      </c>
      <c r="H93" s="756">
        <f t="shared" si="2"/>
        <v>0</v>
      </c>
    </row>
    <row r="94" spans="1:8">
      <c r="A94" s="528" t="s">
        <v>4496</v>
      </c>
      <c r="B94" s="529" t="s">
        <v>3946</v>
      </c>
      <c r="C94" s="530">
        <v>35</v>
      </c>
      <c r="D94" s="530">
        <v>210</v>
      </c>
      <c r="E94" s="530"/>
      <c r="F94" s="530"/>
      <c r="G94" s="756">
        <f t="shared" si="2"/>
        <v>35</v>
      </c>
      <c r="H94" s="756">
        <f t="shared" si="2"/>
        <v>210</v>
      </c>
    </row>
    <row r="95" spans="1:8">
      <c r="A95" s="528" t="s">
        <v>3947</v>
      </c>
      <c r="B95" s="529" t="s">
        <v>3948</v>
      </c>
      <c r="C95" s="530">
        <v>183</v>
      </c>
      <c r="D95" s="530"/>
      <c r="E95" s="530"/>
      <c r="F95" s="530"/>
      <c r="G95" s="756">
        <f t="shared" si="2"/>
        <v>183</v>
      </c>
      <c r="H95" s="756">
        <f t="shared" si="2"/>
        <v>0</v>
      </c>
    </row>
    <row r="96" spans="1:8">
      <c r="A96" s="528" t="s">
        <v>4497</v>
      </c>
      <c r="B96" s="529" t="s">
        <v>3948</v>
      </c>
      <c r="C96" s="530">
        <v>41</v>
      </c>
      <c r="D96" s="530">
        <v>224</v>
      </c>
      <c r="E96" s="530"/>
      <c r="F96" s="530"/>
      <c r="G96" s="756">
        <f t="shared" si="2"/>
        <v>41</v>
      </c>
      <c r="H96" s="756">
        <f t="shared" si="2"/>
        <v>224</v>
      </c>
    </row>
    <row r="97" spans="1:8">
      <c r="A97" s="540" t="s">
        <v>3949</v>
      </c>
      <c r="B97" s="541" t="s">
        <v>3950</v>
      </c>
      <c r="C97" s="530">
        <v>1</v>
      </c>
      <c r="D97" s="530"/>
      <c r="E97" s="530"/>
      <c r="F97" s="530"/>
      <c r="G97" s="756">
        <f t="shared" si="2"/>
        <v>1</v>
      </c>
      <c r="H97" s="756">
        <f t="shared" si="2"/>
        <v>0</v>
      </c>
    </row>
    <row r="98" spans="1:8">
      <c r="A98" s="540" t="s">
        <v>4808</v>
      </c>
      <c r="B98" s="541" t="s">
        <v>3950</v>
      </c>
      <c r="C98" s="530">
        <v>4</v>
      </c>
      <c r="D98" s="530">
        <v>5</v>
      </c>
      <c r="E98" s="530"/>
      <c r="F98" s="530"/>
      <c r="G98" s="756">
        <f t="shared" si="2"/>
        <v>4</v>
      </c>
      <c r="H98" s="756">
        <f t="shared" si="2"/>
        <v>5</v>
      </c>
    </row>
    <row r="99" spans="1:8">
      <c r="A99" s="528" t="s">
        <v>3959</v>
      </c>
      <c r="B99" s="529" t="s">
        <v>3960</v>
      </c>
      <c r="C99" s="530">
        <v>24</v>
      </c>
      <c r="D99" s="530"/>
      <c r="E99" s="530">
        <v>34</v>
      </c>
      <c r="F99" s="530"/>
      <c r="G99" s="756">
        <f t="shared" ref="G99:H163" si="3">C99+E99</f>
        <v>58</v>
      </c>
      <c r="H99" s="756">
        <f t="shared" si="3"/>
        <v>0</v>
      </c>
    </row>
    <row r="100" spans="1:8">
      <c r="A100" s="528" t="s">
        <v>4506</v>
      </c>
      <c r="B100" s="529" t="s">
        <v>3960</v>
      </c>
      <c r="C100" s="530">
        <v>6</v>
      </c>
      <c r="D100" s="530">
        <v>30</v>
      </c>
      <c r="E100" s="530"/>
      <c r="F100" s="530">
        <v>34</v>
      </c>
      <c r="G100" s="756">
        <f t="shared" si="3"/>
        <v>6</v>
      </c>
      <c r="H100" s="756">
        <f t="shared" si="3"/>
        <v>64</v>
      </c>
    </row>
    <row r="101" spans="1:8">
      <c r="A101" s="528" t="s">
        <v>3961</v>
      </c>
      <c r="B101" s="529" t="s">
        <v>3962</v>
      </c>
      <c r="C101" s="530">
        <v>62</v>
      </c>
      <c r="D101" s="530"/>
      <c r="E101" s="530">
        <v>1</v>
      </c>
      <c r="F101" s="530"/>
      <c r="G101" s="756">
        <f t="shared" si="3"/>
        <v>63</v>
      </c>
      <c r="H101" s="756">
        <f t="shared" si="3"/>
        <v>0</v>
      </c>
    </row>
    <row r="102" spans="1:8">
      <c r="A102" s="528" t="s">
        <v>4507</v>
      </c>
      <c r="B102" s="529" t="s">
        <v>3962</v>
      </c>
      <c r="C102" s="530">
        <v>9</v>
      </c>
      <c r="D102" s="530">
        <v>71</v>
      </c>
      <c r="E102" s="530"/>
      <c r="F102" s="530">
        <v>1</v>
      </c>
      <c r="G102" s="756">
        <f t="shared" si="3"/>
        <v>9</v>
      </c>
      <c r="H102" s="756">
        <f t="shared" si="3"/>
        <v>72</v>
      </c>
    </row>
    <row r="103" spans="1:8">
      <c r="A103" s="528" t="s">
        <v>3963</v>
      </c>
      <c r="B103" s="529" t="s">
        <v>3964</v>
      </c>
      <c r="C103" s="530">
        <v>26</v>
      </c>
      <c r="D103" s="530"/>
      <c r="E103" s="530"/>
      <c r="F103" s="530">
        <v>0</v>
      </c>
      <c r="G103" s="756">
        <f t="shared" si="3"/>
        <v>26</v>
      </c>
      <c r="H103" s="756">
        <f t="shared" si="3"/>
        <v>0</v>
      </c>
    </row>
    <row r="104" spans="1:8">
      <c r="A104" s="528" t="s">
        <v>4508</v>
      </c>
      <c r="B104" s="529" t="s">
        <v>3964</v>
      </c>
      <c r="C104" s="530">
        <v>9</v>
      </c>
      <c r="D104" s="530">
        <v>35</v>
      </c>
      <c r="E104" s="530"/>
      <c r="F104" s="530"/>
      <c r="G104" s="756">
        <f t="shared" si="3"/>
        <v>9</v>
      </c>
      <c r="H104" s="756">
        <f t="shared" si="3"/>
        <v>35</v>
      </c>
    </row>
    <row r="105" spans="1:8">
      <c r="A105" s="528" t="s">
        <v>3965</v>
      </c>
      <c r="B105" s="529" t="s">
        <v>3966</v>
      </c>
      <c r="C105" s="530">
        <v>135</v>
      </c>
      <c r="D105" s="530"/>
      <c r="E105" s="530">
        <v>22</v>
      </c>
      <c r="F105" s="530"/>
      <c r="G105" s="756">
        <f t="shared" si="3"/>
        <v>157</v>
      </c>
      <c r="H105" s="756">
        <f t="shared" si="3"/>
        <v>0</v>
      </c>
    </row>
    <row r="106" spans="1:8">
      <c r="A106" s="528" t="s">
        <v>4509</v>
      </c>
      <c r="B106" s="529" t="s">
        <v>3966</v>
      </c>
      <c r="C106" s="530">
        <v>17</v>
      </c>
      <c r="D106" s="530">
        <v>152</v>
      </c>
      <c r="E106" s="530"/>
      <c r="F106" s="530">
        <v>22</v>
      </c>
      <c r="G106" s="756">
        <f t="shared" si="3"/>
        <v>17</v>
      </c>
      <c r="H106" s="756">
        <f t="shared" si="3"/>
        <v>174</v>
      </c>
    </row>
    <row r="107" spans="1:8">
      <c r="A107" s="540" t="s">
        <v>3969</v>
      </c>
      <c r="B107" s="541" t="s">
        <v>3970</v>
      </c>
      <c r="C107" s="530">
        <v>1</v>
      </c>
      <c r="D107" s="530"/>
      <c r="E107" s="530"/>
      <c r="F107" s="530"/>
      <c r="G107" s="756">
        <f t="shared" si="3"/>
        <v>1</v>
      </c>
      <c r="H107" s="756">
        <f t="shared" si="3"/>
        <v>0</v>
      </c>
    </row>
    <row r="108" spans="1:8">
      <c r="A108" s="528" t="s">
        <v>4809</v>
      </c>
      <c r="B108" s="529" t="s">
        <v>4810</v>
      </c>
      <c r="C108" s="530"/>
      <c r="D108" s="530"/>
      <c r="E108" s="530">
        <v>26</v>
      </c>
      <c r="F108" s="530"/>
      <c r="G108" s="756">
        <f t="shared" si="3"/>
        <v>26</v>
      </c>
      <c r="H108" s="756">
        <f t="shared" si="3"/>
        <v>0</v>
      </c>
    </row>
    <row r="109" spans="1:8">
      <c r="A109" s="528" t="s">
        <v>4811</v>
      </c>
      <c r="B109" s="529" t="s">
        <v>4511</v>
      </c>
      <c r="C109" s="530">
        <v>3</v>
      </c>
      <c r="D109" s="530"/>
      <c r="E109" s="530"/>
      <c r="F109" s="530"/>
      <c r="G109" s="756">
        <f t="shared" si="3"/>
        <v>3</v>
      </c>
      <c r="H109" s="756">
        <f t="shared" si="3"/>
        <v>0</v>
      </c>
    </row>
    <row r="110" spans="1:8">
      <c r="A110" s="528" t="s">
        <v>4510</v>
      </c>
      <c r="B110" s="529" t="s">
        <v>4511</v>
      </c>
      <c r="C110" s="530"/>
      <c r="D110" s="530">
        <v>3</v>
      </c>
      <c r="E110" s="530"/>
      <c r="F110" s="530"/>
      <c r="G110" s="756">
        <f t="shared" si="3"/>
        <v>0</v>
      </c>
      <c r="H110" s="756">
        <f t="shared" si="3"/>
        <v>3</v>
      </c>
    </row>
    <row r="111" spans="1:8">
      <c r="A111" s="528" t="s">
        <v>3973</v>
      </c>
      <c r="B111" s="529" t="s">
        <v>3974</v>
      </c>
      <c r="C111" s="530">
        <v>5977</v>
      </c>
      <c r="D111" s="530">
        <v>5977</v>
      </c>
      <c r="E111" s="530">
        <v>18</v>
      </c>
      <c r="F111" s="530">
        <v>18</v>
      </c>
      <c r="G111" s="756">
        <f t="shared" si="3"/>
        <v>5995</v>
      </c>
      <c r="H111" s="756">
        <f t="shared" si="3"/>
        <v>5995</v>
      </c>
    </row>
    <row r="112" spans="1:8">
      <c r="A112" s="528" t="s">
        <v>3975</v>
      </c>
      <c r="B112" s="529" t="s">
        <v>3976</v>
      </c>
      <c r="C112" s="530">
        <v>18</v>
      </c>
      <c r="D112" s="530">
        <v>18</v>
      </c>
      <c r="E112" s="530"/>
      <c r="F112" s="530"/>
      <c r="G112" s="756">
        <f t="shared" si="3"/>
        <v>18</v>
      </c>
      <c r="H112" s="756">
        <f t="shared" si="3"/>
        <v>18</v>
      </c>
    </row>
    <row r="113" spans="1:8">
      <c r="A113" s="528" t="s">
        <v>3977</v>
      </c>
      <c r="B113" s="529" t="s">
        <v>3978</v>
      </c>
      <c r="C113" s="530">
        <v>1</v>
      </c>
      <c r="D113" s="530">
        <v>1</v>
      </c>
      <c r="E113" s="530"/>
      <c r="F113" s="530"/>
      <c r="G113" s="756">
        <f t="shared" si="3"/>
        <v>1</v>
      </c>
      <c r="H113" s="756">
        <f t="shared" si="3"/>
        <v>1</v>
      </c>
    </row>
    <row r="114" spans="1:8">
      <c r="A114" s="540" t="s">
        <v>3979</v>
      </c>
      <c r="B114" s="541" t="s">
        <v>3980</v>
      </c>
      <c r="C114" s="530">
        <v>1</v>
      </c>
      <c r="D114" s="530">
        <v>1</v>
      </c>
      <c r="E114" s="530"/>
      <c r="F114" s="530"/>
      <c r="G114" s="756">
        <f t="shared" si="3"/>
        <v>1</v>
      </c>
      <c r="H114" s="756">
        <f t="shared" si="3"/>
        <v>1</v>
      </c>
    </row>
    <row r="115" spans="1:8">
      <c r="A115" s="528" t="s">
        <v>3981</v>
      </c>
      <c r="B115" s="529" t="s">
        <v>3982</v>
      </c>
      <c r="C115" s="530">
        <v>9</v>
      </c>
      <c r="D115" s="530">
        <v>9</v>
      </c>
      <c r="E115" s="530">
        <v>1</v>
      </c>
      <c r="F115" s="530">
        <v>1</v>
      </c>
      <c r="G115" s="756">
        <f t="shared" si="3"/>
        <v>10</v>
      </c>
      <c r="H115" s="756">
        <f t="shared" si="3"/>
        <v>10</v>
      </c>
    </row>
    <row r="116" spans="1:8">
      <c r="A116" s="540" t="s">
        <v>3983</v>
      </c>
      <c r="B116" s="541" t="s">
        <v>3984</v>
      </c>
      <c r="C116" s="530">
        <v>1</v>
      </c>
      <c r="D116" s="530">
        <v>1</v>
      </c>
      <c r="E116" s="530"/>
      <c r="F116" s="530"/>
      <c r="G116" s="756">
        <f t="shared" si="3"/>
        <v>1</v>
      </c>
      <c r="H116" s="756">
        <f t="shared" si="3"/>
        <v>1</v>
      </c>
    </row>
    <row r="117" spans="1:8">
      <c r="A117" s="528" t="s">
        <v>3985</v>
      </c>
      <c r="B117" s="529" t="s">
        <v>3986</v>
      </c>
      <c r="C117" s="530"/>
      <c r="D117" s="530"/>
      <c r="E117" s="530">
        <v>5</v>
      </c>
      <c r="F117" s="530">
        <v>5</v>
      </c>
      <c r="G117" s="756">
        <f t="shared" si="3"/>
        <v>5</v>
      </c>
      <c r="H117" s="756">
        <f t="shared" si="3"/>
        <v>5</v>
      </c>
    </row>
    <row r="118" spans="1:8">
      <c r="A118" s="528" t="s">
        <v>3987</v>
      </c>
      <c r="B118" s="529" t="s">
        <v>3988</v>
      </c>
      <c r="C118" s="530">
        <v>1</v>
      </c>
      <c r="D118" s="530">
        <v>1</v>
      </c>
      <c r="E118" s="530">
        <v>16</v>
      </c>
      <c r="F118" s="530">
        <v>16</v>
      </c>
      <c r="G118" s="756">
        <f t="shared" si="3"/>
        <v>17</v>
      </c>
      <c r="H118" s="756">
        <f t="shared" si="3"/>
        <v>17</v>
      </c>
    </row>
    <row r="119" spans="1:8">
      <c r="A119" s="540" t="s">
        <v>3991</v>
      </c>
      <c r="B119" s="541" t="s">
        <v>3992</v>
      </c>
      <c r="C119" s="530">
        <v>2</v>
      </c>
      <c r="D119" s="530">
        <v>2</v>
      </c>
      <c r="E119" s="530"/>
      <c r="F119" s="530"/>
      <c r="G119" s="756">
        <f t="shared" si="3"/>
        <v>2</v>
      </c>
      <c r="H119" s="756">
        <f t="shared" si="3"/>
        <v>2</v>
      </c>
    </row>
    <row r="120" spans="1:8">
      <c r="A120" s="528" t="s">
        <v>4053</v>
      </c>
      <c r="B120" s="529" t="s">
        <v>4054</v>
      </c>
      <c r="C120" s="530">
        <v>3</v>
      </c>
      <c r="D120" s="530">
        <v>3</v>
      </c>
      <c r="E120" s="530">
        <v>1</v>
      </c>
      <c r="F120" s="530">
        <v>1</v>
      </c>
      <c r="G120" s="756">
        <f t="shared" si="3"/>
        <v>4</v>
      </c>
      <c r="H120" s="756">
        <f t="shared" si="3"/>
        <v>4</v>
      </c>
    </row>
    <row r="121" spans="1:8">
      <c r="A121" s="540" t="s">
        <v>4061</v>
      </c>
      <c r="B121" s="541" t="s">
        <v>4062</v>
      </c>
      <c r="C121" s="530">
        <v>3</v>
      </c>
      <c r="D121" s="530">
        <v>3</v>
      </c>
      <c r="E121" s="530"/>
      <c r="F121" s="530"/>
      <c r="G121" s="756">
        <f t="shared" si="3"/>
        <v>3</v>
      </c>
      <c r="H121" s="756">
        <f t="shared" si="3"/>
        <v>3</v>
      </c>
    </row>
    <row r="122" spans="1:8">
      <c r="A122" s="528" t="s">
        <v>4080</v>
      </c>
      <c r="B122" s="529" t="s">
        <v>4081</v>
      </c>
      <c r="C122" s="530">
        <v>70</v>
      </c>
      <c r="D122" s="530">
        <v>70</v>
      </c>
      <c r="E122" s="530"/>
      <c r="F122" s="530"/>
      <c r="G122" s="756">
        <f t="shared" si="3"/>
        <v>70</v>
      </c>
      <c r="H122" s="756">
        <f t="shared" si="3"/>
        <v>70</v>
      </c>
    </row>
    <row r="123" spans="1:8">
      <c r="A123" s="528" t="s">
        <v>4082</v>
      </c>
      <c r="B123" s="529" t="s">
        <v>4083</v>
      </c>
      <c r="C123" s="530">
        <v>4</v>
      </c>
      <c r="D123" s="530">
        <v>4</v>
      </c>
      <c r="E123" s="530"/>
      <c r="F123" s="530"/>
      <c r="G123" s="756">
        <f t="shared" si="3"/>
        <v>4</v>
      </c>
      <c r="H123" s="756">
        <f t="shared" si="3"/>
        <v>4</v>
      </c>
    </row>
    <row r="124" spans="1:8">
      <c r="A124" s="528" t="s">
        <v>4084</v>
      </c>
      <c r="B124" s="529" t="s">
        <v>4085</v>
      </c>
      <c r="C124" s="530"/>
      <c r="D124" s="530"/>
      <c r="E124" s="530">
        <v>2</v>
      </c>
      <c r="F124" s="530">
        <v>2</v>
      </c>
      <c r="G124" s="756">
        <f t="shared" si="3"/>
        <v>2</v>
      </c>
      <c r="H124" s="756">
        <f t="shared" si="3"/>
        <v>2</v>
      </c>
    </row>
    <row r="125" spans="1:8">
      <c r="A125" s="528" t="s">
        <v>4086</v>
      </c>
      <c r="B125" s="529" t="s">
        <v>4087</v>
      </c>
      <c r="C125" s="530">
        <v>7</v>
      </c>
      <c r="D125" s="530">
        <v>7</v>
      </c>
      <c r="E125" s="530">
        <v>32</v>
      </c>
      <c r="F125" s="530">
        <v>32</v>
      </c>
      <c r="G125" s="756">
        <f t="shared" si="3"/>
        <v>39</v>
      </c>
      <c r="H125" s="756">
        <f t="shared" si="3"/>
        <v>39</v>
      </c>
    </row>
    <row r="126" spans="1:8">
      <c r="A126" s="528" t="s">
        <v>4088</v>
      </c>
      <c r="B126" s="529" t="s">
        <v>4089</v>
      </c>
      <c r="C126" s="530">
        <v>1</v>
      </c>
      <c r="D126" s="530">
        <v>1</v>
      </c>
      <c r="E126" s="530"/>
      <c r="F126" s="530"/>
      <c r="G126" s="756">
        <f t="shared" si="3"/>
        <v>1</v>
      </c>
      <c r="H126" s="756">
        <f t="shared" si="3"/>
        <v>1</v>
      </c>
    </row>
    <row r="127" spans="1:8">
      <c r="A127" s="540" t="s">
        <v>4090</v>
      </c>
      <c r="B127" s="541" t="s">
        <v>4091</v>
      </c>
      <c r="C127" s="530"/>
      <c r="D127" s="530"/>
      <c r="E127" s="530">
        <v>2</v>
      </c>
      <c r="F127" s="530"/>
      <c r="G127" s="756">
        <f t="shared" si="3"/>
        <v>2</v>
      </c>
      <c r="H127" s="756">
        <f t="shared" si="3"/>
        <v>0</v>
      </c>
    </row>
    <row r="128" spans="1:8">
      <c r="A128" s="528" t="s">
        <v>4094</v>
      </c>
      <c r="B128" s="529" t="s">
        <v>4095</v>
      </c>
      <c r="C128" s="530">
        <v>108</v>
      </c>
      <c r="D128" s="530">
        <v>108</v>
      </c>
      <c r="E128" s="530"/>
      <c r="F128" s="530"/>
      <c r="G128" s="756">
        <f t="shared" si="3"/>
        <v>108</v>
      </c>
      <c r="H128" s="756">
        <f t="shared" si="3"/>
        <v>108</v>
      </c>
    </row>
    <row r="129" spans="1:8">
      <c r="A129" s="540" t="s">
        <v>4098</v>
      </c>
      <c r="B129" s="541" t="s">
        <v>4099</v>
      </c>
      <c r="C129" s="530">
        <v>1</v>
      </c>
      <c r="D129" s="530">
        <v>1</v>
      </c>
      <c r="E129" s="530"/>
      <c r="F129" s="530"/>
      <c r="G129" s="756">
        <f t="shared" si="3"/>
        <v>1</v>
      </c>
      <c r="H129" s="756">
        <f t="shared" si="3"/>
        <v>1</v>
      </c>
    </row>
    <row r="130" spans="1:8">
      <c r="A130" s="540" t="s">
        <v>4113</v>
      </c>
      <c r="B130" s="541" t="s">
        <v>4114</v>
      </c>
      <c r="C130" s="530"/>
      <c r="D130" s="530"/>
      <c r="E130" s="530">
        <v>2</v>
      </c>
      <c r="F130" s="530">
        <v>2</v>
      </c>
      <c r="G130" s="756">
        <f t="shared" si="3"/>
        <v>2</v>
      </c>
      <c r="H130" s="756">
        <f t="shared" si="3"/>
        <v>2</v>
      </c>
    </row>
    <row r="131" spans="1:8">
      <c r="A131" s="540" t="s">
        <v>4115</v>
      </c>
      <c r="B131" s="541" t="s">
        <v>4116</v>
      </c>
      <c r="C131" s="530"/>
      <c r="D131" s="530"/>
      <c r="E131" s="530">
        <v>4</v>
      </c>
      <c r="F131" s="530">
        <v>4</v>
      </c>
      <c r="G131" s="756">
        <f t="shared" si="3"/>
        <v>4</v>
      </c>
      <c r="H131" s="756">
        <f t="shared" si="3"/>
        <v>4</v>
      </c>
    </row>
    <row r="132" spans="1:8">
      <c r="A132" s="528" t="s">
        <v>4137</v>
      </c>
      <c r="B132" s="529" t="s">
        <v>4138</v>
      </c>
      <c r="C132" s="530"/>
      <c r="D132" s="530"/>
      <c r="E132" s="530">
        <v>2</v>
      </c>
      <c r="F132" s="530">
        <v>2</v>
      </c>
      <c r="G132" s="756">
        <f t="shared" si="3"/>
        <v>2</v>
      </c>
      <c r="H132" s="756">
        <f t="shared" si="3"/>
        <v>2</v>
      </c>
    </row>
    <row r="133" spans="1:8">
      <c r="A133" s="528" t="s">
        <v>4145</v>
      </c>
      <c r="B133" s="529" t="s">
        <v>4146</v>
      </c>
      <c r="C133" s="530">
        <v>135</v>
      </c>
      <c r="D133" s="530">
        <v>135</v>
      </c>
      <c r="E133" s="530">
        <v>8</v>
      </c>
      <c r="F133" s="530">
        <v>8</v>
      </c>
      <c r="G133" s="756">
        <f t="shared" si="3"/>
        <v>143</v>
      </c>
      <c r="H133" s="756">
        <f t="shared" si="3"/>
        <v>143</v>
      </c>
    </row>
    <row r="134" spans="1:8">
      <c r="A134" s="518" t="s">
        <v>4149</v>
      </c>
      <c r="B134" s="519" t="s">
        <v>4150</v>
      </c>
      <c r="C134" s="520"/>
      <c r="D134" s="520"/>
      <c r="E134" s="520">
        <v>39</v>
      </c>
      <c r="F134" s="520"/>
      <c r="G134" s="756">
        <f t="shared" si="3"/>
        <v>39</v>
      </c>
      <c r="H134" s="756">
        <f t="shared" si="3"/>
        <v>0</v>
      </c>
    </row>
    <row r="135" spans="1:8">
      <c r="A135" s="518" t="s">
        <v>4157</v>
      </c>
      <c r="B135" s="519" t="s">
        <v>4158</v>
      </c>
      <c r="C135" s="520">
        <v>128</v>
      </c>
      <c r="D135" s="520">
        <v>128</v>
      </c>
      <c r="E135" s="520">
        <v>58</v>
      </c>
      <c r="F135" s="520">
        <v>58</v>
      </c>
      <c r="G135" s="756">
        <f t="shared" si="3"/>
        <v>186</v>
      </c>
      <c r="H135" s="756">
        <f t="shared" si="3"/>
        <v>186</v>
      </c>
    </row>
    <row r="136" spans="1:8">
      <c r="A136" s="518" t="s">
        <v>4159</v>
      </c>
      <c r="B136" s="519" t="s">
        <v>4160</v>
      </c>
      <c r="C136" s="520">
        <v>19</v>
      </c>
      <c r="D136" s="520">
        <v>19</v>
      </c>
      <c r="E136" s="520">
        <v>14</v>
      </c>
      <c r="F136" s="520">
        <v>14</v>
      </c>
      <c r="G136" s="756">
        <f t="shared" si="3"/>
        <v>33</v>
      </c>
      <c r="H136" s="756">
        <f t="shared" si="3"/>
        <v>33</v>
      </c>
    </row>
    <row r="137" spans="1:8">
      <c r="A137" s="518" t="s">
        <v>4163</v>
      </c>
      <c r="B137" s="519" t="s">
        <v>4164</v>
      </c>
      <c r="C137" s="520"/>
      <c r="D137" s="520"/>
      <c r="E137" s="520">
        <v>13</v>
      </c>
      <c r="F137" s="520"/>
      <c r="G137" s="756">
        <f t="shared" si="3"/>
        <v>13</v>
      </c>
      <c r="H137" s="756">
        <f t="shared" si="3"/>
        <v>0</v>
      </c>
    </row>
    <row r="138" spans="1:8">
      <c r="A138" s="518" t="s">
        <v>4167</v>
      </c>
      <c r="B138" s="519" t="s">
        <v>4168</v>
      </c>
      <c r="C138" s="520"/>
      <c r="D138" s="520"/>
      <c r="E138" s="520">
        <v>20</v>
      </c>
      <c r="F138" s="520"/>
      <c r="G138" s="756">
        <f t="shared" si="3"/>
        <v>20</v>
      </c>
      <c r="H138" s="756">
        <f t="shared" si="3"/>
        <v>0</v>
      </c>
    </row>
    <row r="139" spans="1:8">
      <c r="A139" s="516" t="s">
        <v>4177</v>
      </c>
      <c r="B139" s="517" t="s">
        <v>4178</v>
      </c>
      <c r="C139" s="520"/>
      <c r="D139" s="520"/>
      <c r="E139" s="520">
        <v>1</v>
      </c>
      <c r="F139" s="520"/>
      <c r="G139" s="756">
        <f t="shared" si="3"/>
        <v>1</v>
      </c>
      <c r="H139" s="756">
        <f t="shared" si="3"/>
        <v>0</v>
      </c>
    </row>
    <row r="140" spans="1:8">
      <c r="A140" s="518" t="s">
        <v>4191</v>
      </c>
      <c r="B140" s="519" t="s">
        <v>4192</v>
      </c>
      <c r="C140" s="520"/>
      <c r="D140" s="520"/>
      <c r="E140" s="520">
        <v>24</v>
      </c>
      <c r="F140" s="520"/>
      <c r="G140" s="756">
        <f t="shared" si="3"/>
        <v>24</v>
      </c>
      <c r="H140" s="756">
        <f t="shared" si="3"/>
        <v>0</v>
      </c>
    </row>
    <row r="141" spans="1:8">
      <c r="A141" s="518" t="s">
        <v>4199</v>
      </c>
      <c r="B141" s="519" t="s">
        <v>4200</v>
      </c>
      <c r="C141" s="520">
        <v>4279</v>
      </c>
      <c r="D141" s="520">
        <v>4279</v>
      </c>
      <c r="E141" s="520">
        <v>6</v>
      </c>
      <c r="F141" s="520">
        <v>6</v>
      </c>
      <c r="G141" s="756">
        <f t="shared" si="3"/>
        <v>4285</v>
      </c>
      <c r="H141" s="756">
        <f t="shared" si="3"/>
        <v>4285</v>
      </c>
    </row>
    <row r="142" spans="1:8">
      <c r="A142" s="518" t="s">
        <v>4201</v>
      </c>
      <c r="B142" s="519" t="s">
        <v>4202</v>
      </c>
      <c r="C142" s="520">
        <v>1567</v>
      </c>
      <c r="D142" s="520">
        <v>1567</v>
      </c>
      <c r="E142" s="520">
        <v>97</v>
      </c>
      <c r="F142" s="520">
        <v>97</v>
      </c>
      <c r="G142" s="756">
        <f t="shared" si="3"/>
        <v>1664</v>
      </c>
      <c r="H142" s="756">
        <f t="shared" si="3"/>
        <v>1664</v>
      </c>
    </row>
    <row r="143" spans="1:8">
      <c r="A143" s="518" t="s">
        <v>4203</v>
      </c>
      <c r="B143" s="519" t="s">
        <v>4204</v>
      </c>
      <c r="C143" s="520">
        <v>1511</v>
      </c>
      <c r="D143" s="520">
        <v>1511</v>
      </c>
      <c r="E143" s="520">
        <v>5</v>
      </c>
      <c r="F143" s="520">
        <v>5</v>
      </c>
      <c r="G143" s="756">
        <f t="shared" si="3"/>
        <v>1516</v>
      </c>
      <c r="H143" s="756">
        <f t="shared" si="3"/>
        <v>1516</v>
      </c>
    </row>
    <row r="144" spans="1:8">
      <c r="A144" s="518" t="s">
        <v>4205</v>
      </c>
      <c r="B144" s="519" t="s">
        <v>4206</v>
      </c>
      <c r="C144" s="520">
        <v>1519</v>
      </c>
      <c r="D144" s="520">
        <v>1519</v>
      </c>
      <c r="E144" s="520">
        <v>4</v>
      </c>
      <c r="F144" s="520">
        <v>4</v>
      </c>
      <c r="G144" s="756">
        <f t="shared" si="3"/>
        <v>1523</v>
      </c>
      <c r="H144" s="756">
        <f t="shared" si="3"/>
        <v>1523</v>
      </c>
    </row>
    <row r="145" spans="1:8">
      <c r="A145" s="516" t="s">
        <v>4217</v>
      </c>
      <c r="B145" s="517" t="s">
        <v>4218</v>
      </c>
      <c r="C145" s="520"/>
      <c r="D145" s="520"/>
      <c r="E145" s="520">
        <v>6</v>
      </c>
      <c r="F145" s="520">
        <v>6</v>
      </c>
      <c r="G145" s="756">
        <f t="shared" si="3"/>
        <v>6</v>
      </c>
      <c r="H145" s="756">
        <f t="shared" si="3"/>
        <v>6</v>
      </c>
    </row>
    <row r="146" spans="1:8">
      <c r="A146" s="518" t="s">
        <v>4221</v>
      </c>
      <c r="B146" s="519" t="s">
        <v>4222</v>
      </c>
      <c r="C146" s="520">
        <v>19</v>
      </c>
      <c r="D146" s="520">
        <v>19</v>
      </c>
      <c r="E146" s="520"/>
      <c r="F146" s="520"/>
      <c r="G146" s="756">
        <f t="shared" si="3"/>
        <v>19</v>
      </c>
      <c r="H146" s="756">
        <f t="shared" si="3"/>
        <v>19</v>
      </c>
    </row>
    <row r="147" spans="1:8">
      <c r="A147" s="518" t="s">
        <v>4225</v>
      </c>
      <c r="B147" s="519" t="s">
        <v>4599</v>
      </c>
      <c r="C147" s="520"/>
      <c r="D147" s="520"/>
      <c r="E147" s="520">
        <v>44</v>
      </c>
      <c r="F147" s="520">
        <v>44</v>
      </c>
      <c r="G147" s="756">
        <f t="shared" si="3"/>
        <v>44</v>
      </c>
      <c r="H147" s="756">
        <f t="shared" si="3"/>
        <v>44</v>
      </c>
    </row>
    <row r="148" spans="1:8">
      <c r="A148" s="518" t="s">
        <v>4237</v>
      </c>
      <c r="B148" s="519" t="s">
        <v>4238</v>
      </c>
      <c r="C148" s="520">
        <v>143</v>
      </c>
      <c r="D148" s="520">
        <v>143</v>
      </c>
      <c r="E148" s="520"/>
      <c r="F148" s="520"/>
      <c r="G148" s="756">
        <f t="shared" si="3"/>
        <v>143</v>
      </c>
      <c r="H148" s="756">
        <f t="shared" si="3"/>
        <v>143</v>
      </c>
    </row>
    <row r="149" spans="1:8">
      <c r="A149" s="518" t="s">
        <v>4241</v>
      </c>
      <c r="B149" s="519" t="s">
        <v>4242</v>
      </c>
      <c r="C149" s="520">
        <v>28</v>
      </c>
      <c r="D149" s="520">
        <v>28</v>
      </c>
      <c r="E149" s="520"/>
      <c r="F149" s="520"/>
      <c r="G149" s="756">
        <f t="shared" si="3"/>
        <v>28</v>
      </c>
      <c r="H149" s="756">
        <f t="shared" si="3"/>
        <v>28</v>
      </c>
    </row>
    <row r="150" spans="1:8">
      <c r="A150" s="518" t="s">
        <v>4243</v>
      </c>
      <c r="B150" s="519" t="s">
        <v>4244</v>
      </c>
      <c r="C150" s="520"/>
      <c r="D150" s="520"/>
      <c r="E150" s="520">
        <v>160</v>
      </c>
      <c r="F150" s="520">
        <v>160</v>
      </c>
      <c r="G150" s="756">
        <f t="shared" si="3"/>
        <v>160</v>
      </c>
      <c r="H150" s="756">
        <f t="shared" si="3"/>
        <v>160</v>
      </c>
    </row>
    <row r="151" spans="1:8">
      <c r="A151" s="518" t="s">
        <v>4245</v>
      </c>
      <c r="B151" s="519" t="s">
        <v>4246</v>
      </c>
      <c r="C151" s="520">
        <v>404</v>
      </c>
      <c r="D151" s="520">
        <v>404</v>
      </c>
      <c r="E151" s="520">
        <v>1</v>
      </c>
      <c r="F151" s="520">
        <v>1</v>
      </c>
      <c r="G151" s="756">
        <f t="shared" si="3"/>
        <v>405</v>
      </c>
      <c r="H151" s="756">
        <f t="shared" si="3"/>
        <v>405</v>
      </c>
    </row>
    <row r="152" spans="1:8">
      <c r="A152" s="518" t="s">
        <v>4249</v>
      </c>
      <c r="B152" s="519" t="s">
        <v>4250</v>
      </c>
      <c r="C152" s="520">
        <v>15</v>
      </c>
      <c r="D152" s="520">
        <v>15</v>
      </c>
      <c r="E152" s="520"/>
      <c r="F152" s="520"/>
      <c r="G152" s="756">
        <f t="shared" si="3"/>
        <v>15</v>
      </c>
      <c r="H152" s="756">
        <f t="shared" si="3"/>
        <v>15</v>
      </c>
    </row>
    <row r="153" spans="1:8">
      <c r="A153" s="518" t="s">
        <v>4257</v>
      </c>
      <c r="B153" s="519" t="s">
        <v>4258</v>
      </c>
      <c r="C153" s="520">
        <v>227</v>
      </c>
      <c r="D153" s="520">
        <v>227</v>
      </c>
      <c r="E153" s="520">
        <v>221</v>
      </c>
      <c r="F153" s="520">
        <v>221</v>
      </c>
      <c r="G153" s="756">
        <f t="shared" si="3"/>
        <v>448</v>
      </c>
      <c r="H153" s="756">
        <f t="shared" si="3"/>
        <v>448</v>
      </c>
    </row>
    <row r="154" spans="1:8">
      <c r="A154" s="518" t="s">
        <v>4259</v>
      </c>
      <c r="B154" s="519" t="s">
        <v>4260</v>
      </c>
      <c r="C154" s="520">
        <v>254</v>
      </c>
      <c r="D154" s="520">
        <v>254</v>
      </c>
      <c r="E154" s="520">
        <v>221</v>
      </c>
      <c r="F154" s="520">
        <v>221</v>
      </c>
      <c r="G154" s="756">
        <f t="shared" si="3"/>
        <v>475</v>
      </c>
      <c r="H154" s="756">
        <f t="shared" si="3"/>
        <v>475</v>
      </c>
    </row>
    <row r="155" spans="1:8">
      <c r="A155" s="516" t="s">
        <v>4265</v>
      </c>
      <c r="B155" s="517" t="s">
        <v>4266</v>
      </c>
      <c r="C155" s="520"/>
      <c r="D155" s="520"/>
      <c r="E155" s="520">
        <v>2</v>
      </c>
      <c r="F155" s="520">
        <v>2</v>
      </c>
      <c r="G155" s="756">
        <f t="shared" si="3"/>
        <v>2</v>
      </c>
      <c r="H155" s="756">
        <f t="shared" si="3"/>
        <v>2</v>
      </c>
    </row>
    <row r="156" spans="1:8">
      <c r="A156" s="518" t="s">
        <v>4267</v>
      </c>
      <c r="B156" s="519" t="s">
        <v>4268</v>
      </c>
      <c r="C156" s="520">
        <v>400</v>
      </c>
      <c r="D156" s="520">
        <v>400</v>
      </c>
      <c r="E156" s="520"/>
      <c r="F156" s="520"/>
      <c r="G156" s="756">
        <f t="shared" si="3"/>
        <v>400</v>
      </c>
      <c r="H156" s="756">
        <f t="shared" si="3"/>
        <v>400</v>
      </c>
    </row>
    <row r="157" spans="1:8">
      <c r="A157" s="518" t="s">
        <v>4269</v>
      </c>
      <c r="B157" s="519" t="s">
        <v>4270</v>
      </c>
      <c r="C157" s="520"/>
      <c r="D157" s="520"/>
      <c r="E157" s="520">
        <v>38</v>
      </c>
      <c r="F157" s="520">
        <v>38</v>
      </c>
      <c r="G157" s="756">
        <f t="shared" si="3"/>
        <v>38</v>
      </c>
      <c r="H157" s="756">
        <f t="shared" si="3"/>
        <v>38</v>
      </c>
    </row>
    <row r="158" spans="1:8">
      <c r="A158" s="516" t="s">
        <v>4279</v>
      </c>
      <c r="B158" s="517" t="s">
        <v>4280</v>
      </c>
      <c r="C158" s="520">
        <v>1</v>
      </c>
      <c r="D158" s="520"/>
      <c r="E158" s="520"/>
      <c r="F158" s="520"/>
      <c r="G158" s="756">
        <f t="shared" si="3"/>
        <v>1</v>
      </c>
      <c r="H158" s="756">
        <f t="shared" si="3"/>
        <v>0</v>
      </c>
    </row>
    <row r="159" spans="1:8">
      <c r="A159" s="518" t="s">
        <v>4313</v>
      </c>
      <c r="B159" s="519" t="s">
        <v>4812</v>
      </c>
      <c r="C159" s="520">
        <v>1</v>
      </c>
      <c r="D159" s="520">
        <v>1</v>
      </c>
      <c r="E159" s="520"/>
      <c r="F159" s="520"/>
      <c r="G159" s="756">
        <f t="shared" si="3"/>
        <v>1</v>
      </c>
      <c r="H159" s="756">
        <f t="shared" si="3"/>
        <v>1</v>
      </c>
    </row>
    <row r="160" spans="1:8">
      <c r="A160" s="518" t="s">
        <v>4323</v>
      </c>
      <c r="B160" s="519" t="s">
        <v>4324</v>
      </c>
      <c r="C160" s="520"/>
      <c r="D160" s="520"/>
      <c r="E160" s="520">
        <v>8</v>
      </c>
      <c r="F160" s="520">
        <v>8</v>
      </c>
      <c r="G160" s="756">
        <f t="shared" si="3"/>
        <v>8</v>
      </c>
      <c r="H160" s="756">
        <f t="shared" si="3"/>
        <v>8</v>
      </c>
    </row>
    <row r="161" spans="1:8">
      <c r="A161" s="518" t="s">
        <v>4341</v>
      </c>
      <c r="B161" s="519" t="s">
        <v>4342</v>
      </c>
      <c r="C161" s="520"/>
      <c r="D161" s="520"/>
      <c r="E161" s="520">
        <v>63</v>
      </c>
      <c r="F161" s="520">
        <v>63</v>
      </c>
      <c r="G161" s="756">
        <f t="shared" si="3"/>
        <v>63</v>
      </c>
      <c r="H161" s="756">
        <f t="shared" si="3"/>
        <v>63</v>
      </c>
    </row>
    <row r="162" spans="1:8">
      <c r="A162" s="518" t="s">
        <v>4347</v>
      </c>
      <c r="B162" s="519" t="s">
        <v>4348</v>
      </c>
      <c r="C162" s="520"/>
      <c r="D162" s="520"/>
      <c r="E162" s="520">
        <v>5</v>
      </c>
      <c r="F162" s="520">
        <v>5</v>
      </c>
      <c r="G162" s="756">
        <f t="shared" si="3"/>
        <v>5</v>
      </c>
      <c r="H162" s="756">
        <f t="shared" si="3"/>
        <v>5</v>
      </c>
    </row>
    <row r="163" spans="1:8">
      <c r="A163" s="518" t="s">
        <v>4349</v>
      </c>
      <c r="B163" s="519" t="s">
        <v>4350</v>
      </c>
      <c r="C163" s="520">
        <v>10</v>
      </c>
      <c r="D163" s="520">
        <v>10</v>
      </c>
      <c r="E163" s="520">
        <v>178</v>
      </c>
      <c r="F163" s="520">
        <v>178</v>
      </c>
      <c r="G163" s="756">
        <f t="shared" si="3"/>
        <v>188</v>
      </c>
      <c r="H163" s="756">
        <f t="shared" si="3"/>
        <v>188</v>
      </c>
    </row>
    <row r="164" spans="1:8">
      <c r="A164" s="518" t="s">
        <v>4355</v>
      </c>
      <c r="B164" s="519" t="s">
        <v>4356</v>
      </c>
      <c r="C164" s="520"/>
      <c r="D164" s="520"/>
      <c r="E164" s="520">
        <v>65</v>
      </c>
      <c r="F164" s="520">
        <v>65</v>
      </c>
      <c r="G164" s="756">
        <f t="shared" ref="G164:H182" si="4">C164+E164</f>
        <v>65</v>
      </c>
      <c r="H164" s="756">
        <f t="shared" si="4"/>
        <v>65</v>
      </c>
    </row>
    <row r="165" spans="1:8">
      <c r="A165" s="516" t="s">
        <v>4359</v>
      </c>
      <c r="B165" s="517" t="s">
        <v>4360</v>
      </c>
      <c r="C165" s="520"/>
      <c r="D165" s="520"/>
      <c r="E165" s="520">
        <v>1</v>
      </c>
      <c r="F165" s="520"/>
      <c r="G165" s="756">
        <f t="shared" si="4"/>
        <v>1</v>
      </c>
      <c r="H165" s="756">
        <f t="shared" si="4"/>
        <v>0</v>
      </c>
    </row>
    <row r="166" spans="1:8">
      <c r="A166" s="518" t="s">
        <v>4361</v>
      </c>
      <c r="B166" s="519" t="s">
        <v>4362</v>
      </c>
      <c r="C166" s="520">
        <v>2</v>
      </c>
      <c r="D166" s="520">
        <v>2</v>
      </c>
      <c r="E166" s="520">
        <v>206</v>
      </c>
      <c r="F166" s="520">
        <v>206</v>
      </c>
      <c r="G166" s="756">
        <f t="shared" si="4"/>
        <v>208</v>
      </c>
      <c r="H166" s="756">
        <f t="shared" si="4"/>
        <v>208</v>
      </c>
    </row>
    <row r="167" spans="1:8">
      <c r="A167" s="518" t="s">
        <v>4363</v>
      </c>
      <c r="B167" s="519" t="s">
        <v>4364</v>
      </c>
      <c r="C167" s="520"/>
      <c r="D167" s="520"/>
      <c r="E167" s="520">
        <v>29</v>
      </c>
      <c r="F167" s="520">
        <v>29</v>
      </c>
      <c r="G167" s="756">
        <f t="shared" si="4"/>
        <v>29</v>
      </c>
      <c r="H167" s="756">
        <f t="shared" si="4"/>
        <v>29</v>
      </c>
    </row>
    <row r="168" spans="1:8">
      <c r="A168" s="518" t="s">
        <v>4365</v>
      </c>
      <c r="B168" s="519" t="s">
        <v>4366</v>
      </c>
      <c r="C168" s="520">
        <v>2</v>
      </c>
      <c r="D168" s="520">
        <v>2</v>
      </c>
      <c r="E168" s="520">
        <v>243</v>
      </c>
      <c r="F168" s="520">
        <v>243</v>
      </c>
      <c r="G168" s="756">
        <f t="shared" si="4"/>
        <v>245</v>
      </c>
      <c r="H168" s="756">
        <f t="shared" si="4"/>
        <v>245</v>
      </c>
    </row>
    <row r="169" spans="1:8">
      <c r="A169" s="516" t="s">
        <v>4589</v>
      </c>
      <c r="B169" s="517" t="s">
        <v>4590</v>
      </c>
      <c r="C169" s="520"/>
      <c r="D169" s="520"/>
      <c r="E169" s="520">
        <v>1</v>
      </c>
      <c r="F169" s="520"/>
      <c r="G169" s="756">
        <f t="shared" si="4"/>
        <v>1</v>
      </c>
      <c r="H169" s="756">
        <f t="shared" si="4"/>
        <v>0</v>
      </c>
    </row>
    <row r="170" spans="1:8">
      <c r="A170" s="516" t="s">
        <v>4367</v>
      </c>
      <c r="B170" s="517" t="s">
        <v>4368</v>
      </c>
      <c r="C170" s="520"/>
      <c r="D170" s="520"/>
      <c r="E170" s="520">
        <v>1</v>
      </c>
      <c r="F170" s="520"/>
      <c r="G170" s="756">
        <f t="shared" si="4"/>
        <v>1</v>
      </c>
      <c r="H170" s="756">
        <f t="shared" si="4"/>
        <v>0</v>
      </c>
    </row>
    <row r="171" spans="1:8">
      <c r="A171" s="516" t="s">
        <v>4589</v>
      </c>
      <c r="B171" s="517" t="s">
        <v>4590</v>
      </c>
      <c r="C171" s="520"/>
      <c r="D171" s="520"/>
      <c r="E171" s="520">
        <v>19</v>
      </c>
      <c r="F171" s="520">
        <v>19</v>
      </c>
      <c r="G171" s="756">
        <f t="shared" si="4"/>
        <v>19</v>
      </c>
      <c r="H171" s="756">
        <f t="shared" si="4"/>
        <v>19</v>
      </c>
    </row>
    <row r="172" spans="1:8">
      <c r="A172" s="518" t="s">
        <v>4373</v>
      </c>
      <c r="B172" s="519" t="s">
        <v>4374</v>
      </c>
      <c r="C172" s="520"/>
      <c r="D172" s="520"/>
      <c r="E172" s="520">
        <v>25</v>
      </c>
      <c r="F172" s="520">
        <v>25</v>
      </c>
      <c r="G172" s="756">
        <f t="shared" si="4"/>
        <v>25</v>
      </c>
      <c r="H172" s="756">
        <f t="shared" si="4"/>
        <v>25</v>
      </c>
    </row>
    <row r="173" spans="1:8">
      <c r="A173" s="518" t="s">
        <v>4375</v>
      </c>
      <c r="B173" s="519" t="s">
        <v>4376</v>
      </c>
      <c r="C173" s="520"/>
      <c r="D173" s="520"/>
      <c r="E173" s="520">
        <v>4</v>
      </c>
      <c r="F173" s="520">
        <v>4</v>
      </c>
      <c r="G173" s="756">
        <f t="shared" si="4"/>
        <v>4</v>
      </c>
      <c r="H173" s="756">
        <f t="shared" si="4"/>
        <v>4</v>
      </c>
    </row>
    <row r="174" spans="1:8">
      <c r="A174" s="518" t="s">
        <v>4379</v>
      </c>
      <c r="B174" s="519" t="s">
        <v>4380</v>
      </c>
      <c r="C174" s="520"/>
      <c r="D174" s="520"/>
      <c r="E174" s="520">
        <v>2</v>
      </c>
      <c r="F174" s="520">
        <v>2</v>
      </c>
      <c r="G174" s="756">
        <f t="shared" si="4"/>
        <v>2</v>
      </c>
      <c r="H174" s="756">
        <f t="shared" si="4"/>
        <v>2</v>
      </c>
    </row>
    <row r="175" spans="1:8">
      <c r="A175" s="518" t="s">
        <v>4383</v>
      </c>
      <c r="B175" s="519" t="s">
        <v>4384</v>
      </c>
      <c r="C175" s="520"/>
      <c r="D175" s="520"/>
      <c r="E175" s="520">
        <v>159</v>
      </c>
      <c r="F175" s="520">
        <v>159</v>
      </c>
      <c r="G175" s="756">
        <f t="shared" si="4"/>
        <v>159</v>
      </c>
      <c r="H175" s="756">
        <f t="shared" si="4"/>
        <v>159</v>
      </c>
    </row>
    <row r="176" spans="1:8">
      <c r="A176" s="516" t="s">
        <v>4385</v>
      </c>
      <c r="B176" s="517" t="s">
        <v>4386</v>
      </c>
      <c r="C176" s="520"/>
      <c r="D176" s="520"/>
      <c r="E176" s="520">
        <v>5</v>
      </c>
      <c r="F176" s="520"/>
      <c r="G176" s="756">
        <f t="shared" si="4"/>
        <v>5</v>
      </c>
      <c r="H176" s="756">
        <f t="shared" si="4"/>
        <v>0</v>
      </c>
    </row>
    <row r="177" spans="1:8">
      <c r="A177" s="516" t="s">
        <v>4387</v>
      </c>
      <c r="B177" s="517" t="s">
        <v>4388</v>
      </c>
      <c r="C177" s="520"/>
      <c r="D177" s="520"/>
      <c r="E177" s="520">
        <v>1</v>
      </c>
      <c r="F177" s="520"/>
      <c r="G177" s="756">
        <f t="shared" si="4"/>
        <v>1</v>
      </c>
      <c r="H177" s="756">
        <f t="shared" si="4"/>
        <v>0</v>
      </c>
    </row>
    <row r="178" spans="1:8">
      <c r="A178" s="516" t="s">
        <v>4389</v>
      </c>
      <c r="B178" s="517" t="s">
        <v>4390</v>
      </c>
      <c r="C178" s="520"/>
      <c r="D178" s="520"/>
      <c r="E178" s="520">
        <v>1</v>
      </c>
      <c r="F178" s="520"/>
      <c r="G178" s="756">
        <f t="shared" si="4"/>
        <v>1</v>
      </c>
      <c r="H178" s="756">
        <f t="shared" si="4"/>
        <v>0</v>
      </c>
    </row>
    <row r="179" spans="1:8">
      <c r="A179" s="518" t="s">
        <v>4393</v>
      </c>
      <c r="B179" s="519" t="s">
        <v>4394</v>
      </c>
      <c r="C179" s="520">
        <v>4</v>
      </c>
      <c r="D179" s="520">
        <v>4</v>
      </c>
      <c r="E179" s="520">
        <v>996</v>
      </c>
      <c r="F179" s="520">
        <v>996</v>
      </c>
      <c r="G179" s="756">
        <f t="shared" si="4"/>
        <v>1000</v>
      </c>
      <c r="H179" s="756">
        <f t="shared" si="4"/>
        <v>1000</v>
      </c>
    </row>
    <row r="180" spans="1:8">
      <c r="A180" s="518" t="s">
        <v>4401</v>
      </c>
      <c r="B180" s="519" t="s">
        <v>4402</v>
      </c>
      <c r="C180" s="520">
        <v>4</v>
      </c>
      <c r="D180" s="520">
        <v>4</v>
      </c>
      <c r="E180" s="520"/>
      <c r="F180" s="520"/>
      <c r="G180" s="756">
        <f t="shared" si="4"/>
        <v>4</v>
      </c>
      <c r="H180" s="756">
        <f t="shared" si="4"/>
        <v>4</v>
      </c>
    </row>
    <row r="181" spans="1:8">
      <c r="A181" s="516" t="s">
        <v>4405</v>
      </c>
      <c r="B181" s="517" t="s">
        <v>4406</v>
      </c>
      <c r="C181" s="520">
        <v>1</v>
      </c>
      <c r="D181" s="520"/>
      <c r="E181" s="520"/>
      <c r="F181" s="520"/>
      <c r="G181" s="756">
        <f t="shared" si="4"/>
        <v>1</v>
      </c>
      <c r="H181" s="756">
        <f t="shared" si="4"/>
        <v>0</v>
      </c>
    </row>
    <row r="182" spans="1:8" ht="13.6">
      <c r="A182" s="270"/>
      <c r="B182" s="758" t="s">
        <v>4802</v>
      </c>
      <c r="C182" s="761">
        <f>SUM(C21:C181)</f>
        <v>28075</v>
      </c>
      <c r="D182" s="761">
        <f>SUM(D21:D181)</f>
        <v>21869</v>
      </c>
      <c r="E182" s="761">
        <f>SUM(E21:E181)</f>
        <v>4008</v>
      </c>
      <c r="F182" s="761">
        <f>SUM(F21:F181)</f>
        <v>3628</v>
      </c>
      <c r="G182" s="762">
        <f t="shared" si="4"/>
        <v>32083</v>
      </c>
      <c r="H182" s="762">
        <f t="shared" si="4"/>
        <v>25497</v>
      </c>
    </row>
  </sheetData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86"/>
  <sheetViews>
    <sheetView view="pageBreakPreview" topLeftCell="A175" zoomScaleSheetLayoutView="100" workbookViewId="0">
      <selection activeCell="B181" sqref="B181"/>
    </sheetView>
  </sheetViews>
  <sheetFormatPr defaultRowHeight="12.9"/>
  <cols>
    <col min="1" max="1" width="12.75" customWidth="1"/>
    <col min="2" max="2" width="48.25" customWidth="1"/>
    <col min="3" max="8" width="6.75" customWidth="1"/>
  </cols>
  <sheetData>
    <row r="1" spans="1:8" ht="13.6">
      <c r="A1" s="216"/>
      <c r="B1" s="217" t="s">
        <v>167</v>
      </c>
      <c r="C1" s="208" t="str">
        <f>Kadar.ode.!C1</f>
        <v>ОПШТА БОЛНИЦА СЕНТА</v>
      </c>
      <c r="D1" s="212"/>
      <c r="E1" s="212"/>
      <c r="F1" s="212"/>
      <c r="G1" s="214"/>
      <c r="H1" s="101"/>
    </row>
    <row r="2" spans="1:8" ht="13.6">
      <c r="A2" s="216"/>
      <c r="B2" s="217" t="s">
        <v>168</v>
      </c>
      <c r="C2" s="208" t="str">
        <f>Kadar.ode.!C2</f>
        <v>08923507</v>
      </c>
      <c r="D2" s="212"/>
      <c r="E2" s="212"/>
      <c r="F2" s="212"/>
      <c r="G2" s="214"/>
      <c r="H2" s="101"/>
    </row>
    <row r="3" spans="1:8" ht="13.6">
      <c r="A3" s="216"/>
      <c r="B3" s="217"/>
      <c r="C3" s="208"/>
      <c r="D3" s="212"/>
      <c r="E3" s="212"/>
      <c r="F3" s="212"/>
      <c r="G3" s="214"/>
      <c r="H3" s="101"/>
    </row>
    <row r="4" spans="1:8" ht="14.3">
      <c r="A4" s="216"/>
      <c r="B4" s="217" t="s">
        <v>1805</v>
      </c>
      <c r="C4" s="209" t="s">
        <v>1764</v>
      </c>
      <c r="D4" s="213"/>
      <c r="E4" s="213"/>
      <c r="F4" s="213"/>
      <c r="G4" s="215"/>
      <c r="H4" s="101"/>
    </row>
    <row r="5" spans="1:8" ht="14.3">
      <c r="A5" s="216"/>
      <c r="B5" s="217" t="s">
        <v>209</v>
      </c>
      <c r="C5" s="381" t="s">
        <v>1908</v>
      </c>
      <c r="D5" s="213"/>
      <c r="E5" s="213"/>
      <c r="F5" s="213"/>
      <c r="G5" s="215"/>
      <c r="H5" s="101"/>
    </row>
    <row r="6" spans="1:8" ht="15.65">
      <c r="A6" s="174"/>
      <c r="B6" s="174"/>
      <c r="C6" s="174"/>
      <c r="D6" s="174"/>
      <c r="E6" s="174"/>
      <c r="F6" s="174"/>
      <c r="G6" s="98"/>
      <c r="H6" s="98"/>
    </row>
    <row r="7" spans="1:8">
      <c r="A7" s="810" t="s">
        <v>118</v>
      </c>
      <c r="B7" s="810" t="s">
        <v>211</v>
      </c>
      <c r="C7" s="804" t="s">
        <v>1763</v>
      </c>
      <c r="D7" s="804"/>
      <c r="E7" s="804" t="s">
        <v>1762</v>
      </c>
      <c r="F7" s="804"/>
      <c r="G7" s="804" t="s">
        <v>86</v>
      </c>
      <c r="H7" s="804"/>
    </row>
    <row r="8" spans="1:8" ht="33.299999999999997" thickBot="1">
      <c r="A8" s="811"/>
      <c r="B8" s="811"/>
      <c r="C8" s="100" t="s">
        <v>1817</v>
      </c>
      <c r="D8" s="100" t="s">
        <v>1852</v>
      </c>
      <c r="E8" s="100" t="s">
        <v>1817</v>
      </c>
      <c r="F8" s="100" t="s">
        <v>1852</v>
      </c>
      <c r="G8" s="100" t="s">
        <v>1817</v>
      </c>
      <c r="H8" s="100" t="s">
        <v>1852</v>
      </c>
    </row>
    <row r="9" spans="1:8" ht="14.3" thickTop="1">
      <c r="A9" s="268"/>
      <c r="B9" s="365" t="s">
        <v>210</v>
      </c>
      <c r="C9" s="365"/>
      <c r="D9" s="365"/>
      <c r="E9" s="365"/>
      <c r="F9" s="365"/>
      <c r="G9" s="365"/>
      <c r="H9" s="364"/>
    </row>
    <row r="10" spans="1:8" ht="13.6">
      <c r="A10" s="132" t="s">
        <v>3085</v>
      </c>
      <c r="B10" s="702" t="s">
        <v>4813</v>
      </c>
      <c r="C10" s="288"/>
      <c r="D10" s="288"/>
      <c r="E10" s="132">
        <v>5</v>
      </c>
      <c r="F10" s="132">
        <v>5</v>
      </c>
      <c r="G10" s="132">
        <v>5</v>
      </c>
      <c r="H10" s="132">
        <v>5</v>
      </c>
    </row>
    <row r="11" spans="1:8">
      <c r="A11" s="518" t="s">
        <v>4814</v>
      </c>
      <c r="B11" s="763" t="s">
        <v>4815</v>
      </c>
      <c r="C11" s="520">
        <v>0</v>
      </c>
      <c r="D11" s="520">
        <v>0</v>
      </c>
      <c r="E11" s="520"/>
      <c r="F11" s="520"/>
      <c r="G11" s="756">
        <f t="shared" ref="G11:H75" si="0">C11+E11</f>
        <v>0</v>
      </c>
      <c r="H11" s="756">
        <f t="shared" si="0"/>
        <v>0</v>
      </c>
    </row>
    <row r="12" spans="1:8">
      <c r="A12" s="516" t="s">
        <v>3091</v>
      </c>
      <c r="B12" s="517" t="s">
        <v>3092</v>
      </c>
      <c r="C12" s="520"/>
      <c r="D12" s="520"/>
      <c r="E12" s="520">
        <v>1</v>
      </c>
      <c r="F12" s="520">
        <v>1</v>
      </c>
      <c r="G12" s="756">
        <f t="shared" si="0"/>
        <v>1</v>
      </c>
      <c r="H12" s="756">
        <f t="shared" si="0"/>
        <v>1</v>
      </c>
    </row>
    <row r="13" spans="1:8">
      <c r="A13" s="518" t="s">
        <v>3093</v>
      </c>
      <c r="B13" s="763" t="s">
        <v>3094</v>
      </c>
      <c r="C13" s="520">
        <v>0</v>
      </c>
      <c r="D13" s="520">
        <v>0</v>
      </c>
      <c r="E13" s="520">
        <v>223</v>
      </c>
      <c r="F13" s="520">
        <v>223</v>
      </c>
      <c r="G13" s="756">
        <f t="shared" si="0"/>
        <v>223</v>
      </c>
      <c r="H13" s="756">
        <f t="shared" si="0"/>
        <v>223</v>
      </c>
    </row>
    <row r="14" spans="1:8">
      <c r="A14" s="518" t="s">
        <v>3095</v>
      </c>
      <c r="B14" s="763" t="s">
        <v>3096</v>
      </c>
      <c r="C14" s="520">
        <v>0</v>
      </c>
      <c r="D14" s="520">
        <v>0</v>
      </c>
      <c r="E14" s="520">
        <v>56</v>
      </c>
      <c r="F14" s="520">
        <v>56</v>
      </c>
      <c r="G14" s="756">
        <f t="shared" si="0"/>
        <v>56</v>
      </c>
      <c r="H14" s="756">
        <f t="shared" si="0"/>
        <v>56</v>
      </c>
    </row>
    <row r="15" spans="1:8">
      <c r="A15" s="518" t="s">
        <v>4816</v>
      </c>
      <c r="B15" s="763" t="s">
        <v>4817</v>
      </c>
      <c r="C15" s="520">
        <v>0</v>
      </c>
      <c r="D15" s="520">
        <v>0</v>
      </c>
      <c r="E15" s="520"/>
      <c r="F15" s="520"/>
      <c r="G15" s="756">
        <f t="shared" si="0"/>
        <v>0</v>
      </c>
      <c r="H15" s="756">
        <f t="shared" si="0"/>
        <v>0</v>
      </c>
    </row>
    <row r="16" spans="1:8">
      <c r="A16" s="518" t="s">
        <v>3226</v>
      </c>
      <c r="B16" s="763" t="s">
        <v>3227</v>
      </c>
      <c r="C16" s="520">
        <v>0</v>
      </c>
      <c r="D16" s="520">
        <v>0</v>
      </c>
      <c r="E16" s="520">
        <v>5</v>
      </c>
      <c r="F16" s="520">
        <v>5</v>
      </c>
      <c r="G16" s="756">
        <f t="shared" si="0"/>
        <v>5</v>
      </c>
      <c r="H16" s="756">
        <f t="shared" si="0"/>
        <v>5</v>
      </c>
    </row>
    <row r="17" spans="1:8">
      <c r="A17" s="518" t="s">
        <v>3228</v>
      </c>
      <c r="B17" s="763" t="s">
        <v>4662</v>
      </c>
      <c r="C17" s="520">
        <v>0</v>
      </c>
      <c r="D17" s="520">
        <v>0</v>
      </c>
      <c r="E17" s="520"/>
      <c r="F17" s="520"/>
      <c r="G17" s="756">
        <f t="shared" si="0"/>
        <v>0</v>
      </c>
      <c r="H17" s="756">
        <f t="shared" si="0"/>
        <v>0</v>
      </c>
    </row>
    <row r="18" spans="1:8">
      <c r="A18" s="518" t="s">
        <v>3230</v>
      </c>
      <c r="B18" s="763" t="s">
        <v>3231</v>
      </c>
      <c r="C18" s="520">
        <v>0</v>
      </c>
      <c r="D18" s="520">
        <v>0</v>
      </c>
      <c r="E18" s="520">
        <v>5</v>
      </c>
      <c r="F18" s="520">
        <v>5</v>
      </c>
      <c r="G18" s="756">
        <f t="shared" si="0"/>
        <v>5</v>
      </c>
      <c r="H18" s="756">
        <f t="shared" si="0"/>
        <v>5</v>
      </c>
    </row>
    <row r="19" spans="1:8">
      <c r="A19" s="518" t="s">
        <v>3232</v>
      </c>
      <c r="B19" s="763" t="s">
        <v>3233</v>
      </c>
      <c r="C19" s="520">
        <v>0</v>
      </c>
      <c r="D19" s="520">
        <v>0</v>
      </c>
      <c r="E19" s="520">
        <v>5</v>
      </c>
      <c r="F19" s="520">
        <v>5</v>
      </c>
      <c r="G19" s="756">
        <f t="shared" si="0"/>
        <v>5</v>
      </c>
      <c r="H19" s="756">
        <f t="shared" si="0"/>
        <v>5</v>
      </c>
    </row>
    <row r="20" spans="1:8">
      <c r="A20" s="518" t="s">
        <v>3244</v>
      </c>
      <c r="B20" s="763" t="s">
        <v>3245</v>
      </c>
      <c r="C20" s="520">
        <v>0</v>
      </c>
      <c r="D20" s="520">
        <v>0</v>
      </c>
      <c r="E20" s="520"/>
      <c r="F20" s="520"/>
      <c r="G20" s="756">
        <f t="shared" si="0"/>
        <v>0</v>
      </c>
      <c r="H20" s="756">
        <f t="shared" si="0"/>
        <v>0</v>
      </c>
    </row>
    <row r="21" spans="1:8">
      <c r="A21" s="516" t="s">
        <v>3290</v>
      </c>
      <c r="B21" s="517" t="s">
        <v>3291</v>
      </c>
      <c r="C21" s="520"/>
      <c r="D21" s="520"/>
      <c r="E21" s="520">
        <v>1</v>
      </c>
      <c r="F21" s="520">
        <v>1</v>
      </c>
      <c r="G21" s="756">
        <f t="shared" si="0"/>
        <v>1</v>
      </c>
      <c r="H21" s="756">
        <f t="shared" si="0"/>
        <v>1</v>
      </c>
    </row>
    <row r="22" spans="1:8">
      <c r="A22" s="516" t="s">
        <v>3434</v>
      </c>
      <c r="B22" s="764" t="s">
        <v>3435</v>
      </c>
      <c r="C22" s="520">
        <v>9</v>
      </c>
      <c r="D22" s="520">
        <v>9</v>
      </c>
      <c r="E22" s="520">
        <v>8</v>
      </c>
      <c r="F22" s="520">
        <v>8</v>
      </c>
      <c r="G22" s="756">
        <f t="shared" si="0"/>
        <v>17</v>
      </c>
      <c r="H22" s="756">
        <f t="shared" si="0"/>
        <v>17</v>
      </c>
    </row>
    <row r="23" spans="1:8">
      <c r="A23" s="516" t="s">
        <v>3436</v>
      </c>
      <c r="B23" s="764" t="s">
        <v>3437</v>
      </c>
      <c r="C23" s="520"/>
      <c r="D23" s="520"/>
      <c r="E23" s="520">
        <v>1</v>
      </c>
      <c r="F23" s="520">
        <v>1</v>
      </c>
      <c r="G23" s="756">
        <f t="shared" si="0"/>
        <v>1</v>
      </c>
      <c r="H23" s="756">
        <f t="shared" si="0"/>
        <v>1</v>
      </c>
    </row>
    <row r="24" spans="1:8">
      <c r="A24" s="516" t="s">
        <v>3438</v>
      </c>
      <c r="B24" s="517" t="s">
        <v>3439</v>
      </c>
      <c r="C24" s="520">
        <v>1</v>
      </c>
      <c r="D24" s="520">
        <v>1</v>
      </c>
      <c r="E24" s="520">
        <v>3</v>
      </c>
      <c r="F24" s="520">
        <v>3</v>
      </c>
      <c r="G24" s="756">
        <f t="shared" si="0"/>
        <v>4</v>
      </c>
      <c r="H24" s="756">
        <f t="shared" si="0"/>
        <v>4</v>
      </c>
    </row>
    <row r="25" spans="1:8">
      <c r="A25" s="765" t="s">
        <v>3440</v>
      </c>
      <c r="B25" s="766" t="s">
        <v>3441</v>
      </c>
      <c r="C25" s="520"/>
      <c r="D25" s="520"/>
      <c r="E25" s="520">
        <v>3</v>
      </c>
      <c r="F25" s="520">
        <v>3</v>
      </c>
      <c r="G25" s="756">
        <f t="shared" si="0"/>
        <v>3</v>
      </c>
      <c r="H25" s="756">
        <f t="shared" si="0"/>
        <v>3</v>
      </c>
    </row>
    <row r="26" spans="1:8">
      <c r="A26" s="516" t="s">
        <v>4559</v>
      </c>
      <c r="B26" s="764" t="s">
        <v>4818</v>
      </c>
      <c r="C26" s="520"/>
      <c r="D26" s="520"/>
      <c r="E26" s="520"/>
      <c r="F26" s="520"/>
      <c r="G26" s="756">
        <f t="shared" si="0"/>
        <v>0</v>
      </c>
      <c r="H26" s="756">
        <f t="shared" si="0"/>
        <v>0</v>
      </c>
    </row>
    <row r="27" spans="1:8">
      <c r="A27" s="518" t="s">
        <v>3446</v>
      </c>
      <c r="B27" s="763" t="s">
        <v>3447</v>
      </c>
      <c r="C27" s="520">
        <v>0</v>
      </c>
      <c r="D27" s="520">
        <v>0</v>
      </c>
      <c r="E27" s="520">
        <v>1</v>
      </c>
      <c r="F27" s="520">
        <v>1</v>
      </c>
      <c r="G27" s="756">
        <f t="shared" si="0"/>
        <v>1</v>
      </c>
      <c r="H27" s="756">
        <f t="shared" si="0"/>
        <v>1</v>
      </c>
    </row>
    <row r="28" spans="1:8">
      <c r="A28" s="516" t="s">
        <v>3440</v>
      </c>
      <c r="B28" s="517" t="s">
        <v>3441</v>
      </c>
      <c r="C28" s="520"/>
      <c r="D28" s="520"/>
      <c r="E28" s="520">
        <v>3</v>
      </c>
      <c r="F28" s="520">
        <v>3</v>
      </c>
      <c r="G28" s="756">
        <f t="shared" si="0"/>
        <v>3</v>
      </c>
      <c r="H28" s="756">
        <f t="shared" si="0"/>
        <v>3</v>
      </c>
    </row>
    <row r="29" spans="1:8">
      <c r="A29" s="516" t="s">
        <v>3442</v>
      </c>
      <c r="B29" s="517" t="s">
        <v>4819</v>
      </c>
      <c r="C29" s="520">
        <v>11</v>
      </c>
      <c r="D29" s="520">
        <v>11</v>
      </c>
      <c r="E29" s="520">
        <v>1</v>
      </c>
      <c r="F29" s="520">
        <v>1</v>
      </c>
      <c r="G29" s="756">
        <f t="shared" si="0"/>
        <v>12</v>
      </c>
      <c r="H29" s="756">
        <f t="shared" si="0"/>
        <v>12</v>
      </c>
    </row>
    <row r="30" spans="1:8">
      <c r="A30" s="516" t="s">
        <v>3448</v>
      </c>
      <c r="B30" s="517" t="s">
        <v>4820</v>
      </c>
      <c r="C30" s="520"/>
      <c r="D30" s="520"/>
      <c r="E30" s="520">
        <v>2</v>
      </c>
      <c r="F30" s="520">
        <v>2</v>
      </c>
      <c r="G30" s="756">
        <f t="shared" si="0"/>
        <v>2</v>
      </c>
      <c r="H30" s="756">
        <f t="shared" si="0"/>
        <v>2</v>
      </c>
    </row>
    <row r="31" spans="1:8">
      <c r="A31" s="518" t="s">
        <v>3450</v>
      </c>
      <c r="B31" s="763" t="s">
        <v>3451</v>
      </c>
      <c r="C31" s="520">
        <v>0</v>
      </c>
      <c r="D31" s="520">
        <v>0</v>
      </c>
      <c r="E31" s="520">
        <v>17</v>
      </c>
      <c r="F31" s="520">
        <v>17</v>
      </c>
      <c r="G31" s="756">
        <f t="shared" si="0"/>
        <v>17</v>
      </c>
      <c r="H31" s="756">
        <f t="shared" si="0"/>
        <v>17</v>
      </c>
    </row>
    <row r="32" spans="1:8">
      <c r="A32" s="518" t="s">
        <v>3463</v>
      </c>
      <c r="B32" s="763" t="s">
        <v>3464</v>
      </c>
      <c r="C32" s="520">
        <v>0</v>
      </c>
      <c r="D32" s="520">
        <v>0</v>
      </c>
      <c r="E32" s="520">
        <v>13</v>
      </c>
      <c r="F32" s="520">
        <v>13</v>
      </c>
      <c r="G32" s="756">
        <f t="shared" si="0"/>
        <v>13</v>
      </c>
      <c r="H32" s="756">
        <f t="shared" si="0"/>
        <v>13</v>
      </c>
    </row>
    <row r="33" spans="1:8">
      <c r="A33" s="518" t="s">
        <v>4821</v>
      </c>
      <c r="B33" s="763" t="s">
        <v>4822</v>
      </c>
      <c r="C33" s="520">
        <v>0</v>
      </c>
      <c r="D33" s="520">
        <v>0</v>
      </c>
      <c r="E33" s="520"/>
      <c r="F33" s="520"/>
      <c r="G33" s="756">
        <f t="shared" si="0"/>
        <v>0</v>
      </c>
      <c r="H33" s="756">
        <f t="shared" si="0"/>
        <v>0</v>
      </c>
    </row>
    <row r="34" spans="1:8">
      <c r="A34" s="518" t="s">
        <v>4561</v>
      </c>
      <c r="B34" s="763" t="s">
        <v>4562</v>
      </c>
      <c r="C34" s="520"/>
      <c r="D34" s="520"/>
      <c r="E34" s="520"/>
      <c r="F34" s="520"/>
      <c r="G34" s="756">
        <f t="shared" si="0"/>
        <v>0</v>
      </c>
      <c r="H34" s="756">
        <f t="shared" si="0"/>
        <v>0</v>
      </c>
    </row>
    <row r="35" spans="1:8">
      <c r="A35" s="516" t="s">
        <v>3465</v>
      </c>
      <c r="B35" s="517" t="s">
        <v>3467</v>
      </c>
      <c r="C35" s="520">
        <v>1</v>
      </c>
      <c r="D35" s="520">
        <v>1</v>
      </c>
      <c r="E35" s="520">
        <v>3</v>
      </c>
      <c r="F35" s="520">
        <v>3</v>
      </c>
      <c r="G35" s="756">
        <f t="shared" si="0"/>
        <v>4</v>
      </c>
      <c r="H35" s="756">
        <f t="shared" si="0"/>
        <v>4</v>
      </c>
    </row>
    <row r="36" spans="1:8">
      <c r="A36" s="516" t="s">
        <v>3468</v>
      </c>
      <c r="B36" s="764" t="s">
        <v>4823</v>
      </c>
      <c r="C36" s="520">
        <v>8</v>
      </c>
      <c r="D36" s="520">
        <v>8</v>
      </c>
      <c r="E36" s="520">
        <v>11</v>
      </c>
      <c r="F36" s="520">
        <v>11</v>
      </c>
      <c r="G36" s="756">
        <f t="shared" si="0"/>
        <v>19</v>
      </c>
      <c r="H36" s="756">
        <f t="shared" si="0"/>
        <v>19</v>
      </c>
    </row>
    <row r="37" spans="1:8">
      <c r="A37" s="516" t="s">
        <v>4563</v>
      </c>
      <c r="B37" s="764" t="s">
        <v>4560</v>
      </c>
      <c r="C37" s="520"/>
      <c r="D37" s="520"/>
      <c r="E37" s="520"/>
      <c r="F37" s="520"/>
      <c r="G37" s="756">
        <f t="shared" si="0"/>
        <v>0</v>
      </c>
      <c r="H37" s="756">
        <f t="shared" si="0"/>
        <v>0</v>
      </c>
    </row>
    <row r="38" spans="1:8" ht="12.75" customHeight="1">
      <c r="A38" s="540" t="s">
        <v>3470</v>
      </c>
      <c r="B38" s="767" t="s">
        <v>3471</v>
      </c>
      <c r="C38" s="520">
        <v>16</v>
      </c>
      <c r="D38" s="520">
        <v>16</v>
      </c>
      <c r="E38" s="520">
        <v>7</v>
      </c>
      <c r="F38" s="520">
        <v>7</v>
      </c>
      <c r="G38" s="756">
        <f t="shared" si="0"/>
        <v>23</v>
      </c>
      <c r="H38" s="756">
        <f t="shared" si="0"/>
        <v>23</v>
      </c>
    </row>
    <row r="39" spans="1:8" ht="12.75" customHeight="1">
      <c r="A39" s="516" t="s">
        <v>4564</v>
      </c>
      <c r="B39" s="764" t="s">
        <v>4565</v>
      </c>
      <c r="C39" s="520"/>
      <c r="D39" s="520"/>
      <c r="E39" s="520"/>
      <c r="F39" s="520"/>
      <c r="G39" s="756">
        <f t="shared" si="0"/>
        <v>0</v>
      </c>
      <c r="H39" s="756">
        <f t="shared" si="0"/>
        <v>0</v>
      </c>
    </row>
    <row r="40" spans="1:8">
      <c r="A40" s="516" t="s">
        <v>4566</v>
      </c>
      <c r="B40" s="764" t="s">
        <v>4567</v>
      </c>
      <c r="C40" s="520"/>
      <c r="D40" s="520"/>
      <c r="E40" s="520"/>
      <c r="F40" s="520"/>
      <c r="G40" s="756">
        <f t="shared" si="0"/>
        <v>0</v>
      </c>
      <c r="H40" s="756">
        <f t="shared" si="0"/>
        <v>0</v>
      </c>
    </row>
    <row r="41" spans="1:8">
      <c r="A41" s="518" t="s">
        <v>3472</v>
      </c>
      <c r="B41" s="763" t="s">
        <v>3473</v>
      </c>
      <c r="C41" s="520">
        <v>0</v>
      </c>
      <c r="D41" s="520">
        <v>0</v>
      </c>
      <c r="E41" s="520">
        <v>5</v>
      </c>
      <c r="F41" s="520">
        <v>5</v>
      </c>
      <c r="G41" s="756">
        <f t="shared" si="0"/>
        <v>5</v>
      </c>
      <c r="H41" s="756">
        <f t="shared" si="0"/>
        <v>5</v>
      </c>
    </row>
    <row r="42" spans="1:8">
      <c r="A42" s="518" t="s">
        <v>3474</v>
      </c>
      <c r="B42" s="763" t="s">
        <v>4824</v>
      </c>
      <c r="C42" s="520">
        <v>0</v>
      </c>
      <c r="D42" s="520">
        <v>0</v>
      </c>
      <c r="E42" s="520">
        <v>3</v>
      </c>
      <c r="F42" s="520">
        <v>3</v>
      </c>
      <c r="G42" s="756">
        <f t="shared" si="0"/>
        <v>3</v>
      </c>
      <c r="H42" s="756">
        <f t="shared" si="0"/>
        <v>3</v>
      </c>
    </row>
    <row r="43" spans="1:8">
      <c r="A43" s="518" t="s">
        <v>4568</v>
      </c>
      <c r="B43" s="763" t="s">
        <v>4569</v>
      </c>
      <c r="C43" s="520"/>
      <c r="D43" s="520"/>
      <c r="E43" s="520"/>
      <c r="F43" s="520"/>
      <c r="G43" s="756">
        <f t="shared" si="0"/>
        <v>0</v>
      </c>
      <c r="H43" s="756">
        <f t="shared" si="0"/>
        <v>0</v>
      </c>
    </row>
    <row r="44" spans="1:8">
      <c r="A44" s="518" t="s">
        <v>4825</v>
      </c>
      <c r="B44" s="763" t="s">
        <v>4826</v>
      </c>
      <c r="C44" s="520">
        <v>0</v>
      </c>
      <c r="D44" s="520">
        <v>0</v>
      </c>
      <c r="E44" s="520"/>
      <c r="F44" s="520"/>
      <c r="G44" s="756">
        <f t="shared" si="0"/>
        <v>0</v>
      </c>
      <c r="H44" s="756">
        <f t="shared" si="0"/>
        <v>0</v>
      </c>
    </row>
    <row r="45" spans="1:8">
      <c r="A45" s="518" t="s">
        <v>3476</v>
      </c>
      <c r="B45" s="763" t="s">
        <v>3477</v>
      </c>
      <c r="C45" s="520">
        <v>0</v>
      </c>
      <c r="D45" s="520">
        <v>0</v>
      </c>
      <c r="E45" s="520">
        <v>2</v>
      </c>
      <c r="F45" s="520">
        <v>2</v>
      </c>
      <c r="G45" s="756">
        <f t="shared" si="0"/>
        <v>2</v>
      </c>
      <c r="H45" s="756">
        <f t="shared" si="0"/>
        <v>2</v>
      </c>
    </row>
    <row r="46" spans="1:8">
      <c r="A46" s="518" t="s">
        <v>4827</v>
      </c>
      <c r="B46" s="763" t="s">
        <v>4828</v>
      </c>
      <c r="C46" s="520">
        <v>0</v>
      </c>
      <c r="D46" s="520">
        <v>0</v>
      </c>
      <c r="E46" s="520"/>
      <c r="F46" s="520"/>
      <c r="G46" s="756">
        <f t="shared" si="0"/>
        <v>0</v>
      </c>
      <c r="H46" s="756">
        <f t="shared" si="0"/>
        <v>0</v>
      </c>
    </row>
    <row r="47" spans="1:8">
      <c r="A47" s="518" t="s">
        <v>3478</v>
      </c>
      <c r="B47" s="763" t="s">
        <v>3479</v>
      </c>
      <c r="C47" s="520">
        <v>0</v>
      </c>
      <c r="D47" s="520">
        <v>0</v>
      </c>
      <c r="E47" s="520">
        <v>9</v>
      </c>
      <c r="F47" s="520">
        <v>9</v>
      </c>
      <c r="G47" s="756">
        <f t="shared" si="0"/>
        <v>9</v>
      </c>
      <c r="H47" s="756">
        <f t="shared" si="0"/>
        <v>9</v>
      </c>
    </row>
    <row r="48" spans="1:8">
      <c r="A48" s="516" t="s">
        <v>3480</v>
      </c>
      <c r="B48" s="517" t="s">
        <v>3481</v>
      </c>
      <c r="C48" s="520"/>
      <c r="D48" s="520"/>
      <c r="E48" s="520">
        <v>1</v>
      </c>
      <c r="F48" s="520">
        <v>1</v>
      </c>
      <c r="G48" s="756">
        <f t="shared" si="0"/>
        <v>1</v>
      </c>
      <c r="H48" s="756">
        <f t="shared" si="0"/>
        <v>1</v>
      </c>
    </row>
    <row r="49" spans="1:8">
      <c r="A49" s="516" t="s">
        <v>3482</v>
      </c>
      <c r="B49" s="517" t="s">
        <v>3483</v>
      </c>
      <c r="C49" s="520"/>
      <c r="D49" s="520"/>
      <c r="E49" s="520">
        <v>1</v>
      </c>
      <c r="F49" s="520">
        <v>1</v>
      </c>
      <c r="G49" s="756">
        <f t="shared" si="0"/>
        <v>1</v>
      </c>
      <c r="H49" s="756">
        <f t="shared" si="0"/>
        <v>1</v>
      </c>
    </row>
    <row r="50" spans="1:8">
      <c r="A50" s="518" t="s">
        <v>3484</v>
      </c>
      <c r="B50" s="763" t="s">
        <v>3485</v>
      </c>
      <c r="C50" s="520">
        <v>0</v>
      </c>
      <c r="D50" s="520">
        <v>0</v>
      </c>
      <c r="E50" s="520">
        <v>1</v>
      </c>
      <c r="F50" s="520">
        <v>1</v>
      </c>
      <c r="G50" s="756">
        <f t="shared" si="0"/>
        <v>1</v>
      </c>
      <c r="H50" s="756">
        <f t="shared" si="0"/>
        <v>1</v>
      </c>
    </row>
    <row r="51" spans="1:8">
      <c r="A51" s="518" t="s">
        <v>3486</v>
      </c>
      <c r="B51" s="763" t="s">
        <v>3487</v>
      </c>
      <c r="C51" s="520">
        <v>0</v>
      </c>
      <c r="D51" s="520">
        <v>0</v>
      </c>
      <c r="E51" s="520">
        <v>3</v>
      </c>
      <c r="F51" s="520">
        <v>3</v>
      </c>
      <c r="G51" s="756">
        <f t="shared" si="0"/>
        <v>3</v>
      </c>
      <c r="H51" s="756">
        <f t="shared" si="0"/>
        <v>3</v>
      </c>
    </row>
    <row r="52" spans="1:8">
      <c r="A52" s="518" t="s">
        <v>3488</v>
      </c>
      <c r="B52" s="763" t="s">
        <v>3489</v>
      </c>
      <c r="C52" s="520">
        <v>0</v>
      </c>
      <c r="D52" s="520">
        <v>0</v>
      </c>
      <c r="E52" s="520">
        <v>6</v>
      </c>
      <c r="F52" s="520">
        <v>6</v>
      </c>
      <c r="G52" s="756">
        <f t="shared" si="0"/>
        <v>6</v>
      </c>
      <c r="H52" s="756">
        <f t="shared" si="0"/>
        <v>6</v>
      </c>
    </row>
    <row r="53" spans="1:8">
      <c r="A53" s="518" t="s">
        <v>3500</v>
      </c>
      <c r="B53" s="763" t="s">
        <v>3502</v>
      </c>
      <c r="C53" s="520"/>
      <c r="D53" s="520"/>
      <c r="E53" s="520">
        <v>12</v>
      </c>
      <c r="F53" s="520">
        <v>12</v>
      </c>
      <c r="G53" s="756">
        <f t="shared" si="0"/>
        <v>12</v>
      </c>
      <c r="H53" s="756">
        <f t="shared" si="0"/>
        <v>12</v>
      </c>
    </row>
    <row r="54" spans="1:8">
      <c r="A54" s="518" t="s">
        <v>3503</v>
      </c>
      <c r="B54" s="763" t="s">
        <v>3504</v>
      </c>
      <c r="C54" s="520">
        <v>0</v>
      </c>
      <c r="D54" s="520">
        <v>0</v>
      </c>
      <c r="E54" s="520">
        <v>1</v>
      </c>
      <c r="F54" s="520">
        <v>1</v>
      </c>
      <c r="G54" s="756">
        <f t="shared" si="0"/>
        <v>1</v>
      </c>
      <c r="H54" s="756">
        <f t="shared" si="0"/>
        <v>1</v>
      </c>
    </row>
    <row r="55" spans="1:8">
      <c r="A55" s="518" t="s">
        <v>3506</v>
      </c>
      <c r="B55" s="763" t="s">
        <v>3507</v>
      </c>
      <c r="C55" s="520">
        <v>0</v>
      </c>
      <c r="D55" s="520">
        <v>0</v>
      </c>
      <c r="E55" s="520">
        <v>17</v>
      </c>
      <c r="F55" s="520">
        <v>17</v>
      </c>
      <c r="G55" s="756">
        <f t="shared" si="0"/>
        <v>17</v>
      </c>
      <c r="H55" s="756">
        <f t="shared" si="0"/>
        <v>17</v>
      </c>
    </row>
    <row r="56" spans="1:8">
      <c r="A56" s="518" t="s">
        <v>4829</v>
      </c>
      <c r="B56" s="763" t="s">
        <v>4830</v>
      </c>
      <c r="C56" s="520">
        <v>0</v>
      </c>
      <c r="D56" s="520">
        <v>0</v>
      </c>
      <c r="E56" s="520"/>
      <c r="F56" s="520"/>
      <c r="G56" s="756">
        <f t="shared" si="0"/>
        <v>0</v>
      </c>
      <c r="H56" s="756">
        <f t="shared" si="0"/>
        <v>0</v>
      </c>
    </row>
    <row r="57" spans="1:8">
      <c r="A57" s="518" t="s">
        <v>3509</v>
      </c>
      <c r="B57" s="763" t="s">
        <v>3511</v>
      </c>
      <c r="C57" s="520">
        <v>0</v>
      </c>
      <c r="D57" s="520">
        <v>0</v>
      </c>
      <c r="E57" s="520">
        <v>19</v>
      </c>
      <c r="F57" s="520">
        <v>19</v>
      </c>
      <c r="G57" s="756">
        <f t="shared" si="0"/>
        <v>19</v>
      </c>
      <c r="H57" s="756">
        <f t="shared" si="0"/>
        <v>19</v>
      </c>
    </row>
    <row r="58" spans="1:8">
      <c r="A58" s="518" t="s">
        <v>3512</v>
      </c>
      <c r="B58" s="763" t="s">
        <v>3513</v>
      </c>
      <c r="C58" s="520">
        <v>0</v>
      </c>
      <c r="D58" s="520">
        <v>0</v>
      </c>
      <c r="E58" s="520">
        <v>21</v>
      </c>
      <c r="F58" s="520">
        <v>21</v>
      </c>
      <c r="G58" s="756">
        <f t="shared" si="0"/>
        <v>21</v>
      </c>
      <c r="H58" s="756">
        <f t="shared" si="0"/>
        <v>21</v>
      </c>
    </row>
    <row r="59" spans="1:8">
      <c r="A59" s="518" t="s">
        <v>3514</v>
      </c>
      <c r="B59" s="763" t="s">
        <v>3515</v>
      </c>
      <c r="C59" s="520">
        <v>0</v>
      </c>
      <c r="D59" s="520">
        <v>0</v>
      </c>
      <c r="E59" s="520">
        <v>11</v>
      </c>
      <c r="F59" s="520">
        <v>11</v>
      </c>
      <c r="G59" s="756">
        <f t="shared" si="0"/>
        <v>11</v>
      </c>
      <c r="H59" s="756">
        <f t="shared" si="0"/>
        <v>11</v>
      </c>
    </row>
    <row r="60" spans="1:8">
      <c r="A60" s="518" t="s">
        <v>3516</v>
      </c>
      <c r="B60" s="763" t="s">
        <v>3517</v>
      </c>
      <c r="C60" s="520">
        <v>0</v>
      </c>
      <c r="D60" s="520">
        <v>0</v>
      </c>
      <c r="E60" s="520">
        <v>3</v>
      </c>
      <c r="F60" s="520">
        <v>3</v>
      </c>
      <c r="G60" s="756">
        <f t="shared" si="0"/>
        <v>3</v>
      </c>
      <c r="H60" s="756">
        <f t="shared" si="0"/>
        <v>3</v>
      </c>
    </row>
    <row r="61" spans="1:8">
      <c r="A61" s="516" t="s">
        <v>3518</v>
      </c>
      <c r="B61" s="517" t="s">
        <v>3519</v>
      </c>
      <c r="C61" s="520"/>
      <c r="D61" s="520"/>
      <c r="E61" s="520">
        <v>1</v>
      </c>
      <c r="F61" s="520">
        <v>1</v>
      </c>
      <c r="G61" s="756">
        <f t="shared" si="0"/>
        <v>1</v>
      </c>
      <c r="H61" s="756">
        <f t="shared" si="0"/>
        <v>1</v>
      </c>
    </row>
    <row r="62" spans="1:8">
      <c r="A62" s="518" t="s">
        <v>3520</v>
      </c>
      <c r="B62" s="763" t="s">
        <v>3521</v>
      </c>
      <c r="C62" s="520">
        <v>0</v>
      </c>
      <c r="D62" s="520">
        <v>0</v>
      </c>
      <c r="E62" s="520">
        <v>1</v>
      </c>
      <c r="F62" s="520">
        <v>1</v>
      </c>
      <c r="G62" s="756">
        <f t="shared" si="0"/>
        <v>1</v>
      </c>
      <c r="H62" s="756">
        <f t="shared" si="0"/>
        <v>1</v>
      </c>
    </row>
    <row r="63" spans="1:8">
      <c r="A63" s="516" t="s">
        <v>3522</v>
      </c>
      <c r="B63" s="517" t="s">
        <v>3523</v>
      </c>
      <c r="C63" s="520"/>
      <c r="D63" s="520"/>
      <c r="E63" s="520">
        <v>2</v>
      </c>
      <c r="F63" s="520">
        <v>2</v>
      </c>
      <c r="G63" s="756">
        <f t="shared" si="0"/>
        <v>2</v>
      </c>
      <c r="H63" s="756">
        <f t="shared" si="0"/>
        <v>2</v>
      </c>
    </row>
    <row r="64" spans="1:8">
      <c r="A64" s="518" t="s">
        <v>3524</v>
      </c>
      <c r="B64" s="763" t="s">
        <v>3525</v>
      </c>
      <c r="C64" s="520">
        <v>0</v>
      </c>
      <c r="D64" s="520">
        <v>0</v>
      </c>
      <c r="E64" s="520">
        <v>5</v>
      </c>
      <c r="F64" s="520">
        <v>5</v>
      </c>
      <c r="G64" s="756">
        <f t="shared" si="0"/>
        <v>5</v>
      </c>
      <c r="H64" s="756">
        <f t="shared" si="0"/>
        <v>5</v>
      </c>
    </row>
    <row r="65" spans="1:8">
      <c r="A65" s="518" t="s">
        <v>3526</v>
      </c>
      <c r="B65" s="763" t="s">
        <v>3527</v>
      </c>
      <c r="C65" s="520">
        <v>0</v>
      </c>
      <c r="D65" s="520">
        <v>0</v>
      </c>
      <c r="E65" s="520">
        <v>2</v>
      </c>
      <c r="F65" s="520">
        <v>2</v>
      </c>
      <c r="G65" s="756">
        <f t="shared" si="0"/>
        <v>2</v>
      </c>
      <c r="H65" s="756">
        <f t="shared" si="0"/>
        <v>2</v>
      </c>
    </row>
    <row r="66" spans="1:8">
      <c r="A66" s="518" t="s">
        <v>3528</v>
      </c>
      <c r="B66" s="763" t="s">
        <v>3529</v>
      </c>
      <c r="C66" s="520">
        <v>0</v>
      </c>
      <c r="D66" s="520">
        <v>0</v>
      </c>
      <c r="E66" s="520">
        <v>10</v>
      </c>
      <c r="F66" s="520">
        <v>10</v>
      </c>
      <c r="G66" s="756">
        <f t="shared" si="0"/>
        <v>10</v>
      </c>
      <c r="H66" s="756">
        <f t="shared" si="0"/>
        <v>10</v>
      </c>
    </row>
    <row r="67" spans="1:8">
      <c r="A67" s="516" t="s">
        <v>3530</v>
      </c>
      <c r="B67" s="517" t="s">
        <v>3531</v>
      </c>
      <c r="C67" s="520"/>
      <c r="D67" s="520"/>
      <c r="E67" s="520">
        <v>1</v>
      </c>
      <c r="F67" s="520">
        <v>1</v>
      </c>
      <c r="G67" s="756">
        <f t="shared" si="0"/>
        <v>1</v>
      </c>
      <c r="H67" s="756">
        <f t="shared" si="0"/>
        <v>1</v>
      </c>
    </row>
    <row r="68" spans="1:8">
      <c r="A68" s="518" t="s">
        <v>3532</v>
      </c>
      <c r="B68" s="763" t="s">
        <v>3533</v>
      </c>
      <c r="C68" s="520">
        <v>0</v>
      </c>
      <c r="D68" s="520">
        <v>0</v>
      </c>
      <c r="E68" s="520">
        <v>1</v>
      </c>
      <c r="F68" s="520">
        <v>1</v>
      </c>
      <c r="G68" s="756">
        <f t="shared" si="0"/>
        <v>1</v>
      </c>
      <c r="H68" s="756">
        <f t="shared" si="0"/>
        <v>1</v>
      </c>
    </row>
    <row r="69" spans="1:8">
      <c r="A69" s="518" t="s">
        <v>4831</v>
      </c>
      <c r="B69" s="763" t="s">
        <v>4832</v>
      </c>
      <c r="C69" s="520">
        <v>0</v>
      </c>
      <c r="D69" s="520">
        <v>0</v>
      </c>
      <c r="E69" s="520"/>
      <c r="F69" s="520"/>
      <c r="G69" s="756">
        <f t="shared" si="0"/>
        <v>0</v>
      </c>
      <c r="H69" s="756">
        <f t="shared" si="0"/>
        <v>0</v>
      </c>
    </row>
    <row r="70" spans="1:8">
      <c r="A70" s="518" t="s">
        <v>3534</v>
      </c>
      <c r="B70" s="763" t="s">
        <v>3535</v>
      </c>
      <c r="C70" s="520">
        <v>0</v>
      </c>
      <c r="D70" s="520">
        <v>0</v>
      </c>
      <c r="E70" s="520">
        <v>3</v>
      </c>
      <c r="F70" s="520">
        <v>3</v>
      </c>
      <c r="G70" s="756">
        <f t="shared" si="0"/>
        <v>3</v>
      </c>
      <c r="H70" s="756">
        <f t="shared" si="0"/>
        <v>3</v>
      </c>
    </row>
    <row r="71" spans="1:8">
      <c r="A71" s="518" t="s">
        <v>3536</v>
      </c>
      <c r="B71" s="763" t="s">
        <v>3537</v>
      </c>
      <c r="C71" s="520">
        <v>0</v>
      </c>
      <c r="D71" s="520">
        <v>0</v>
      </c>
      <c r="E71" s="520">
        <v>7</v>
      </c>
      <c r="F71" s="520">
        <v>7</v>
      </c>
      <c r="G71" s="756">
        <f t="shared" si="0"/>
        <v>7</v>
      </c>
      <c r="H71" s="756">
        <f t="shared" si="0"/>
        <v>7</v>
      </c>
    </row>
    <row r="72" spans="1:8">
      <c r="A72" s="518" t="s">
        <v>4833</v>
      </c>
      <c r="B72" s="763" t="s">
        <v>4834</v>
      </c>
      <c r="C72" s="520">
        <v>0</v>
      </c>
      <c r="D72" s="520">
        <v>0</v>
      </c>
      <c r="E72" s="520"/>
      <c r="F72" s="520"/>
      <c r="G72" s="756">
        <f t="shared" si="0"/>
        <v>0</v>
      </c>
      <c r="H72" s="756">
        <f t="shared" si="0"/>
        <v>0</v>
      </c>
    </row>
    <row r="73" spans="1:8">
      <c r="A73" s="518" t="s">
        <v>3538</v>
      </c>
      <c r="B73" s="763" t="s">
        <v>3539</v>
      </c>
      <c r="C73" s="520">
        <v>0</v>
      </c>
      <c r="D73" s="520">
        <v>0</v>
      </c>
      <c r="E73" s="520">
        <v>12</v>
      </c>
      <c r="F73" s="520">
        <v>12</v>
      </c>
      <c r="G73" s="756">
        <f t="shared" si="0"/>
        <v>12</v>
      </c>
      <c r="H73" s="756">
        <f t="shared" si="0"/>
        <v>12</v>
      </c>
    </row>
    <row r="74" spans="1:8">
      <c r="A74" s="518" t="s">
        <v>4835</v>
      </c>
      <c r="B74" s="763" t="s">
        <v>4836</v>
      </c>
      <c r="C74" s="520">
        <v>0</v>
      </c>
      <c r="D74" s="520">
        <v>0</v>
      </c>
      <c r="E74" s="520"/>
      <c r="F74" s="520"/>
      <c r="G74" s="756">
        <f t="shared" si="0"/>
        <v>0</v>
      </c>
      <c r="H74" s="756">
        <f t="shared" si="0"/>
        <v>0</v>
      </c>
    </row>
    <row r="75" spans="1:8">
      <c r="A75" s="518" t="s">
        <v>3542</v>
      </c>
      <c r="B75" s="763" t="s">
        <v>3543</v>
      </c>
      <c r="C75" s="520">
        <v>0</v>
      </c>
      <c r="D75" s="520">
        <v>0</v>
      </c>
      <c r="E75" s="520">
        <v>3</v>
      </c>
      <c r="F75" s="520">
        <v>3</v>
      </c>
      <c r="G75" s="756">
        <f t="shared" si="0"/>
        <v>3</v>
      </c>
      <c r="H75" s="756">
        <f t="shared" si="0"/>
        <v>3</v>
      </c>
    </row>
    <row r="76" spans="1:8">
      <c r="A76" s="516" t="s">
        <v>3544</v>
      </c>
      <c r="B76" s="517" t="s">
        <v>3545</v>
      </c>
      <c r="C76" s="768"/>
      <c r="D76" s="768"/>
      <c r="E76" s="520">
        <v>6</v>
      </c>
      <c r="F76" s="520">
        <v>6</v>
      </c>
      <c r="G76" s="756">
        <f t="shared" ref="G76:H77" si="1">C76+E76</f>
        <v>6</v>
      </c>
      <c r="H76" s="756">
        <f t="shared" si="1"/>
        <v>6</v>
      </c>
    </row>
    <row r="77" spans="1:8">
      <c r="A77" s="516" t="s">
        <v>3546</v>
      </c>
      <c r="B77" s="517" t="s">
        <v>3547</v>
      </c>
      <c r="C77" s="768"/>
      <c r="D77" s="768"/>
      <c r="E77" s="520">
        <v>1</v>
      </c>
      <c r="F77" s="520">
        <v>1</v>
      </c>
      <c r="G77" s="756">
        <f t="shared" si="1"/>
        <v>1</v>
      </c>
      <c r="H77" s="756">
        <f t="shared" si="1"/>
        <v>1</v>
      </c>
    </row>
    <row r="78" spans="1:8">
      <c r="A78" s="757"/>
      <c r="B78" s="769" t="s">
        <v>2809</v>
      </c>
      <c r="C78" s="770">
        <f>SUM(C10:C77)</f>
        <v>46</v>
      </c>
      <c r="D78" s="770">
        <f t="shared" ref="D78:H78" si="2">SUM(D10:D77)</f>
        <v>46</v>
      </c>
      <c r="E78" s="770">
        <f t="shared" si="2"/>
        <v>544</v>
      </c>
      <c r="F78" s="770">
        <f t="shared" si="2"/>
        <v>544</v>
      </c>
      <c r="G78" s="770">
        <f t="shared" si="2"/>
        <v>590</v>
      </c>
      <c r="H78" s="770">
        <f t="shared" si="2"/>
        <v>590</v>
      </c>
    </row>
    <row r="79" spans="1:8" ht="13.6">
      <c r="A79" s="270"/>
      <c r="B79" s="363" t="s">
        <v>1761</v>
      </c>
      <c r="C79" s="136"/>
      <c r="D79" s="136"/>
      <c r="E79" s="137"/>
      <c r="F79" s="137"/>
      <c r="G79" s="138"/>
      <c r="H79" s="137"/>
    </row>
    <row r="80" spans="1:8">
      <c r="A80" s="518" t="s">
        <v>2308</v>
      </c>
      <c r="B80" s="763" t="s">
        <v>2309</v>
      </c>
      <c r="C80" s="520">
        <v>5</v>
      </c>
      <c r="D80" s="520">
        <v>5</v>
      </c>
      <c r="E80" s="520">
        <v>11</v>
      </c>
      <c r="F80" s="520">
        <v>11</v>
      </c>
      <c r="G80" s="756">
        <f t="shared" ref="G80:H105" si="3">C80+E80</f>
        <v>16</v>
      </c>
      <c r="H80" s="756">
        <f t="shared" si="3"/>
        <v>16</v>
      </c>
    </row>
    <row r="81" spans="1:8">
      <c r="A81" s="518" t="s">
        <v>3047</v>
      </c>
      <c r="B81" s="763" t="s">
        <v>3048</v>
      </c>
      <c r="C81" s="520">
        <v>3</v>
      </c>
      <c r="D81" s="520">
        <v>3</v>
      </c>
      <c r="E81" s="520"/>
      <c r="F81" s="520"/>
      <c r="G81" s="756">
        <f t="shared" si="3"/>
        <v>3</v>
      </c>
      <c r="H81" s="756">
        <f t="shared" si="3"/>
        <v>3</v>
      </c>
    </row>
    <row r="82" spans="1:8">
      <c r="A82" s="518" t="s">
        <v>3069</v>
      </c>
      <c r="B82" s="763" t="s">
        <v>3070</v>
      </c>
      <c r="C82" s="520">
        <v>3</v>
      </c>
      <c r="D82" s="520">
        <v>3</v>
      </c>
      <c r="E82" s="520">
        <v>74</v>
      </c>
      <c r="F82" s="520">
        <v>74</v>
      </c>
      <c r="G82" s="756">
        <f t="shared" si="3"/>
        <v>77</v>
      </c>
      <c r="H82" s="756">
        <f t="shared" si="3"/>
        <v>77</v>
      </c>
    </row>
    <row r="83" spans="1:8">
      <c r="A83" s="518" t="s">
        <v>3079</v>
      </c>
      <c r="B83" s="763" t="s">
        <v>3080</v>
      </c>
      <c r="C83" s="520">
        <v>336</v>
      </c>
      <c r="D83" s="520">
        <v>336</v>
      </c>
      <c r="E83" s="520">
        <v>1396</v>
      </c>
      <c r="F83" s="520">
        <v>1396</v>
      </c>
      <c r="G83" s="756">
        <f t="shared" si="3"/>
        <v>1732</v>
      </c>
      <c r="H83" s="756">
        <f t="shared" si="3"/>
        <v>1732</v>
      </c>
    </row>
    <row r="84" spans="1:8">
      <c r="A84" s="516" t="s">
        <v>3087</v>
      </c>
      <c r="B84" s="517" t="s">
        <v>3088</v>
      </c>
      <c r="C84" s="520">
        <v>1</v>
      </c>
      <c r="D84" s="520">
        <v>1</v>
      </c>
      <c r="E84" s="520">
        <v>1</v>
      </c>
      <c r="F84" s="520">
        <v>1</v>
      </c>
      <c r="G84" s="756">
        <f t="shared" si="3"/>
        <v>2</v>
      </c>
      <c r="H84" s="756">
        <f t="shared" si="3"/>
        <v>2</v>
      </c>
    </row>
    <row r="85" spans="1:8">
      <c r="A85" s="518" t="s">
        <v>3089</v>
      </c>
      <c r="B85" s="763" t="s">
        <v>3090</v>
      </c>
      <c r="C85" s="520">
        <v>1302</v>
      </c>
      <c r="D85" s="520">
        <v>1302</v>
      </c>
      <c r="E85" s="520">
        <v>4055</v>
      </c>
      <c r="F85" s="520">
        <v>4055</v>
      </c>
      <c r="G85" s="756">
        <f t="shared" si="3"/>
        <v>5357</v>
      </c>
      <c r="H85" s="756">
        <f t="shared" si="3"/>
        <v>5357</v>
      </c>
    </row>
    <row r="86" spans="1:8">
      <c r="A86" s="518" t="s">
        <v>3097</v>
      </c>
      <c r="B86" s="763" t="s">
        <v>4837</v>
      </c>
      <c r="C86" s="520"/>
      <c r="D86" s="520"/>
      <c r="E86" s="520">
        <v>5</v>
      </c>
      <c r="F86" s="520">
        <v>5</v>
      </c>
      <c r="G86" s="756">
        <f t="shared" si="3"/>
        <v>5</v>
      </c>
      <c r="H86" s="756">
        <f t="shared" si="3"/>
        <v>5</v>
      </c>
    </row>
    <row r="87" spans="1:8">
      <c r="A87" s="518" t="s">
        <v>3099</v>
      </c>
      <c r="B87" s="763" t="s">
        <v>3100</v>
      </c>
      <c r="C87" s="520"/>
      <c r="D87" s="520"/>
      <c r="E87" s="520">
        <v>22</v>
      </c>
      <c r="F87" s="520">
        <v>22</v>
      </c>
      <c r="G87" s="756">
        <f t="shared" si="3"/>
        <v>22</v>
      </c>
      <c r="H87" s="756">
        <f t="shared" si="3"/>
        <v>22</v>
      </c>
    </row>
    <row r="88" spans="1:8">
      <c r="A88" s="518" t="s">
        <v>3101</v>
      </c>
      <c r="B88" s="763" t="s">
        <v>3102</v>
      </c>
      <c r="C88" s="520"/>
      <c r="D88" s="520"/>
      <c r="E88" s="520">
        <v>3</v>
      </c>
      <c r="F88" s="520">
        <v>3</v>
      </c>
      <c r="G88" s="756">
        <f t="shared" si="3"/>
        <v>3</v>
      </c>
      <c r="H88" s="756">
        <f t="shared" si="3"/>
        <v>3</v>
      </c>
    </row>
    <row r="89" spans="1:8">
      <c r="A89" s="518" t="s">
        <v>3103</v>
      </c>
      <c r="B89" s="763" t="s">
        <v>4582</v>
      </c>
      <c r="C89" s="520">
        <v>3</v>
      </c>
      <c r="D89" s="520">
        <v>3</v>
      </c>
      <c r="E89" s="520">
        <v>131</v>
      </c>
      <c r="F89" s="520">
        <v>131</v>
      </c>
      <c r="G89" s="756">
        <f t="shared" si="3"/>
        <v>134</v>
      </c>
      <c r="H89" s="756">
        <f t="shared" si="3"/>
        <v>134</v>
      </c>
    </row>
    <row r="90" spans="1:8">
      <c r="A90" s="518" t="s">
        <v>3114</v>
      </c>
      <c r="B90" s="763" t="s">
        <v>3115</v>
      </c>
      <c r="C90" s="520">
        <v>169</v>
      </c>
      <c r="D90" s="520">
        <v>160</v>
      </c>
      <c r="E90" s="520">
        <v>1148</v>
      </c>
      <c r="F90" s="520">
        <v>1148</v>
      </c>
      <c r="G90" s="756">
        <f t="shared" si="3"/>
        <v>1317</v>
      </c>
      <c r="H90" s="756">
        <f t="shared" si="3"/>
        <v>1308</v>
      </c>
    </row>
    <row r="91" spans="1:8">
      <c r="A91" s="518" t="s">
        <v>3428</v>
      </c>
      <c r="B91" s="763" t="s">
        <v>3429</v>
      </c>
      <c r="C91" s="520">
        <v>22</v>
      </c>
      <c r="D91" s="520">
        <v>22</v>
      </c>
      <c r="E91" s="520"/>
      <c r="F91" s="520"/>
      <c r="G91" s="756">
        <f t="shared" si="3"/>
        <v>22</v>
      </c>
      <c r="H91" s="756">
        <f t="shared" si="3"/>
        <v>22</v>
      </c>
    </row>
    <row r="92" spans="1:8">
      <c r="A92" s="518" t="s">
        <v>4838</v>
      </c>
      <c r="B92" s="763" t="s">
        <v>4839</v>
      </c>
      <c r="C92" s="520"/>
      <c r="D92" s="520"/>
      <c r="E92" s="520"/>
      <c r="F92" s="520"/>
      <c r="G92" s="756">
        <f t="shared" si="3"/>
        <v>0</v>
      </c>
      <c r="H92" s="756">
        <f t="shared" si="3"/>
        <v>0</v>
      </c>
    </row>
    <row r="93" spans="1:8">
      <c r="A93" s="518" t="s">
        <v>3430</v>
      </c>
      <c r="B93" s="763" t="s">
        <v>4840</v>
      </c>
      <c r="C93" s="520">
        <v>18</v>
      </c>
      <c r="D93" s="520">
        <v>18</v>
      </c>
      <c r="E93" s="520">
        <v>7</v>
      </c>
      <c r="F93" s="520">
        <v>7</v>
      </c>
      <c r="G93" s="756">
        <f t="shared" si="3"/>
        <v>25</v>
      </c>
      <c r="H93" s="756">
        <f t="shared" si="3"/>
        <v>25</v>
      </c>
    </row>
    <row r="94" spans="1:8">
      <c r="A94" s="516" t="s">
        <v>3432</v>
      </c>
      <c r="B94" s="517" t="s">
        <v>3433</v>
      </c>
      <c r="C94" s="520"/>
      <c r="D94" s="520"/>
      <c r="E94" s="520">
        <v>1</v>
      </c>
      <c r="F94" s="520">
        <v>1</v>
      </c>
      <c r="G94" s="756">
        <f t="shared" si="3"/>
        <v>1</v>
      </c>
      <c r="H94" s="756">
        <f t="shared" si="3"/>
        <v>1</v>
      </c>
    </row>
    <row r="95" spans="1:8">
      <c r="A95" s="518" t="s">
        <v>3444</v>
      </c>
      <c r="B95" s="763" t="s">
        <v>3445</v>
      </c>
      <c r="C95" s="520">
        <v>4</v>
      </c>
      <c r="D95" s="520">
        <v>4</v>
      </c>
      <c r="E95" s="520">
        <v>4</v>
      </c>
      <c r="F95" s="520">
        <v>4</v>
      </c>
      <c r="G95" s="756">
        <f t="shared" si="3"/>
        <v>8</v>
      </c>
      <c r="H95" s="756">
        <f t="shared" si="3"/>
        <v>8</v>
      </c>
    </row>
    <row r="96" spans="1:8">
      <c r="A96" s="518" t="s">
        <v>3454</v>
      </c>
      <c r="B96" s="763" t="s">
        <v>3455</v>
      </c>
      <c r="C96" s="520">
        <v>1</v>
      </c>
      <c r="D96" s="520">
        <v>1</v>
      </c>
      <c r="E96" s="520"/>
      <c r="F96" s="520"/>
      <c r="G96" s="756">
        <f t="shared" si="3"/>
        <v>1</v>
      </c>
      <c r="H96" s="756">
        <f t="shared" si="3"/>
        <v>1</v>
      </c>
    </row>
    <row r="97" spans="1:8">
      <c r="A97" s="518" t="s">
        <v>144</v>
      </c>
      <c r="B97" s="763" t="s">
        <v>3456</v>
      </c>
      <c r="C97" s="520">
        <v>157</v>
      </c>
      <c r="D97" s="520">
        <v>157</v>
      </c>
      <c r="E97" s="520">
        <v>70</v>
      </c>
      <c r="F97" s="520">
        <v>70</v>
      </c>
      <c r="G97" s="756">
        <f t="shared" si="3"/>
        <v>227</v>
      </c>
      <c r="H97" s="756">
        <f t="shared" si="3"/>
        <v>227</v>
      </c>
    </row>
    <row r="98" spans="1:8">
      <c r="A98" s="518" t="s">
        <v>3457</v>
      </c>
      <c r="B98" s="763" t="s">
        <v>3458</v>
      </c>
      <c r="C98" s="520">
        <v>28</v>
      </c>
      <c r="D98" s="520">
        <v>28</v>
      </c>
      <c r="E98" s="520">
        <v>17</v>
      </c>
      <c r="F98" s="520">
        <v>17</v>
      </c>
      <c r="G98" s="756">
        <f t="shared" si="3"/>
        <v>45</v>
      </c>
      <c r="H98" s="756">
        <f t="shared" si="3"/>
        <v>45</v>
      </c>
    </row>
    <row r="99" spans="1:8">
      <c r="A99" s="516" t="s">
        <v>3459</v>
      </c>
      <c r="B99" s="517" t="s">
        <v>3460</v>
      </c>
      <c r="C99" s="520"/>
      <c r="D99" s="520"/>
      <c r="E99" s="520">
        <v>1</v>
      </c>
      <c r="F99" s="520">
        <v>1</v>
      </c>
      <c r="G99" s="756">
        <f t="shared" si="3"/>
        <v>1</v>
      </c>
      <c r="H99" s="756">
        <f t="shared" si="3"/>
        <v>1</v>
      </c>
    </row>
    <row r="100" spans="1:8">
      <c r="A100" s="518" t="s">
        <v>3461</v>
      </c>
      <c r="B100" s="763" t="s">
        <v>3462</v>
      </c>
      <c r="C100" s="520">
        <v>6</v>
      </c>
      <c r="D100" s="520">
        <v>6</v>
      </c>
      <c r="E100" s="520">
        <v>2</v>
      </c>
      <c r="F100" s="520">
        <v>2</v>
      </c>
      <c r="G100" s="756">
        <f t="shared" si="3"/>
        <v>8</v>
      </c>
      <c r="H100" s="756">
        <f t="shared" si="3"/>
        <v>8</v>
      </c>
    </row>
    <row r="101" spans="1:8">
      <c r="A101" s="518" t="s">
        <v>3490</v>
      </c>
      <c r="B101" s="763" t="s">
        <v>3491</v>
      </c>
      <c r="C101" s="520">
        <v>243</v>
      </c>
      <c r="D101" s="520">
        <v>243</v>
      </c>
      <c r="E101" s="520">
        <v>121</v>
      </c>
      <c r="F101" s="520">
        <v>121</v>
      </c>
      <c r="G101" s="756">
        <f t="shared" si="3"/>
        <v>364</v>
      </c>
      <c r="H101" s="756">
        <f t="shared" si="3"/>
        <v>364</v>
      </c>
    </row>
    <row r="102" spans="1:8">
      <c r="A102" s="518" t="s">
        <v>3492</v>
      </c>
      <c r="B102" s="763" t="s">
        <v>3493</v>
      </c>
      <c r="C102" s="520"/>
      <c r="D102" s="520"/>
      <c r="E102" s="520">
        <v>1</v>
      </c>
      <c r="F102" s="520">
        <v>1</v>
      </c>
      <c r="G102" s="756">
        <f t="shared" si="3"/>
        <v>1</v>
      </c>
      <c r="H102" s="756">
        <f t="shared" si="3"/>
        <v>1</v>
      </c>
    </row>
    <row r="103" spans="1:8">
      <c r="A103" s="518" t="s">
        <v>3494</v>
      </c>
      <c r="B103" s="763" t="s">
        <v>3495</v>
      </c>
      <c r="C103" s="520"/>
      <c r="D103" s="520"/>
      <c r="E103" s="520">
        <v>1</v>
      </c>
      <c r="F103" s="520">
        <v>1</v>
      </c>
      <c r="G103" s="756">
        <f t="shared" si="3"/>
        <v>1</v>
      </c>
      <c r="H103" s="756">
        <f t="shared" si="3"/>
        <v>1</v>
      </c>
    </row>
    <row r="104" spans="1:8">
      <c r="A104" s="518" t="s">
        <v>3496</v>
      </c>
      <c r="B104" s="763" t="s">
        <v>4841</v>
      </c>
      <c r="C104" s="520">
        <v>123</v>
      </c>
      <c r="D104" s="520">
        <v>123</v>
      </c>
      <c r="E104" s="520">
        <v>27</v>
      </c>
      <c r="F104" s="520">
        <v>27</v>
      </c>
      <c r="G104" s="756">
        <f t="shared" si="3"/>
        <v>150</v>
      </c>
      <c r="H104" s="756">
        <f t="shared" si="3"/>
        <v>150</v>
      </c>
    </row>
    <row r="105" spans="1:8">
      <c r="A105" s="518" t="s">
        <v>3498</v>
      </c>
      <c r="B105" s="763" t="s">
        <v>3499</v>
      </c>
      <c r="C105" s="520"/>
      <c r="D105" s="520"/>
      <c r="E105" s="520">
        <v>3</v>
      </c>
      <c r="F105" s="520">
        <v>3</v>
      </c>
      <c r="G105" s="756">
        <f t="shared" si="3"/>
        <v>3</v>
      </c>
      <c r="H105" s="756">
        <f t="shared" si="3"/>
        <v>3</v>
      </c>
    </row>
    <row r="106" spans="1:8">
      <c r="A106" s="518" t="s">
        <v>3548</v>
      </c>
      <c r="B106" s="763" t="s">
        <v>3549</v>
      </c>
      <c r="C106" s="520"/>
      <c r="D106" s="520"/>
      <c r="E106" s="520">
        <v>1</v>
      </c>
      <c r="F106" s="520">
        <v>1</v>
      </c>
      <c r="G106" s="756">
        <f t="shared" ref="G106:H157" si="4">C106+E106</f>
        <v>1</v>
      </c>
      <c r="H106" s="756">
        <f t="shared" si="4"/>
        <v>1</v>
      </c>
    </row>
    <row r="107" spans="1:8">
      <c r="A107" s="518" t="s">
        <v>3552</v>
      </c>
      <c r="B107" s="763" t="s">
        <v>4595</v>
      </c>
      <c r="C107" s="520">
        <v>1</v>
      </c>
      <c r="D107" s="520">
        <v>1</v>
      </c>
      <c r="E107" s="520">
        <v>307</v>
      </c>
      <c r="F107" s="520">
        <v>307</v>
      </c>
      <c r="G107" s="756">
        <f t="shared" si="4"/>
        <v>308</v>
      </c>
      <c r="H107" s="756">
        <f t="shared" si="4"/>
        <v>308</v>
      </c>
    </row>
    <row r="108" spans="1:8">
      <c r="A108" s="518" t="s">
        <v>3837</v>
      </c>
      <c r="B108" s="763" t="s">
        <v>3838</v>
      </c>
      <c r="C108" s="520">
        <v>842</v>
      </c>
      <c r="D108" s="520">
        <v>842</v>
      </c>
      <c r="E108" s="520">
        <v>308</v>
      </c>
      <c r="F108" s="520">
        <v>308</v>
      </c>
      <c r="G108" s="756">
        <f t="shared" si="4"/>
        <v>1150</v>
      </c>
      <c r="H108" s="756">
        <f t="shared" si="4"/>
        <v>1150</v>
      </c>
    </row>
    <row r="109" spans="1:8">
      <c r="A109" s="518" t="s">
        <v>3839</v>
      </c>
      <c r="B109" s="763" t="s">
        <v>3840</v>
      </c>
      <c r="C109" s="520">
        <v>1113</v>
      </c>
      <c r="D109" s="520">
        <v>1113</v>
      </c>
      <c r="E109" s="520">
        <v>415</v>
      </c>
      <c r="F109" s="520">
        <v>415</v>
      </c>
      <c r="G109" s="756">
        <f t="shared" si="4"/>
        <v>1528</v>
      </c>
      <c r="H109" s="756">
        <f t="shared" si="4"/>
        <v>1528</v>
      </c>
    </row>
    <row r="110" spans="1:8">
      <c r="A110" s="518" t="s">
        <v>3841</v>
      </c>
      <c r="B110" s="763" t="s">
        <v>3842</v>
      </c>
      <c r="C110" s="520">
        <v>1047</v>
      </c>
      <c r="D110" s="520">
        <v>1047</v>
      </c>
      <c r="E110" s="520">
        <v>395</v>
      </c>
      <c r="F110" s="520">
        <v>395</v>
      </c>
      <c r="G110" s="756">
        <f t="shared" si="4"/>
        <v>1442</v>
      </c>
      <c r="H110" s="756">
        <f t="shared" si="4"/>
        <v>1442</v>
      </c>
    </row>
    <row r="111" spans="1:8">
      <c r="A111" s="518" t="s">
        <v>3843</v>
      </c>
      <c r="B111" s="763" t="s">
        <v>3844</v>
      </c>
      <c r="C111" s="520"/>
      <c r="D111" s="520"/>
      <c r="E111" s="520">
        <v>1</v>
      </c>
      <c r="F111" s="520">
        <v>1</v>
      </c>
      <c r="G111" s="756">
        <f t="shared" si="4"/>
        <v>1</v>
      </c>
      <c r="H111" s="756">
        <f t="shared" si="4"/>
        <v>1</v>
      </c>
    </row>
    <row r="112" spans="1:8">
      <c r="A112" s="518" t="s">
        <v>3845</v>
      </c>
      <c r="B112" s="763" t="s">
        <v>3846</v>
      </c>
      <c r="C112" s="520">
        <v>663</v>
      </c>
      <c r="D112" s="520">
        <v>663</v>
      </c>
      <c r="E112" s="520">
        <v>141</v>
      </c>
      <c r="F112" s="520">
        <v>141</v>
      </c>
      <c r="G112" s="756">
        <f t="shared" si="4"/>
        <v>804</v>
      </c>
      <c r="H112" s="756">
        <f t="shared" si="4"/>
        <v>804</v>
      </c>
    </row>
    <row r="113" spans="1:8">
      <c r="A113" s="518" t="s">
        <v>3853</v>
      </c>
      <c r="B113" s="763" t="s">
        <v>3854</v>
      </c>
      <c r="C113" s="520">
        <v>17</v>
      </c>
      <c r="D113" s="520">
        <v>17</v>
      </c>
      <c r="E113" s="520"/>
      <c r="F113" s="520"/>
      <c r="G113" s="756">
        <f t="shared" si="4"/>
        <v>17</v>
      </c>
      <c r="H113" s="756">
        <f t="shared" si="4"/>
        <v>17</v>
      </c>
    </row>
    <row r="114" spans="1:8">
      <c r="A114" s="528" t="s">
        <v>4504</v>
      </c>
      <c r="B114" s="773" t="s">
        <v>3956</v>
      </c>
      <c r="C114" s="530"/>
      <c r="D114" s="530">
        <v>1</v>
      </c>
      <c r="E114" s="530"/>
      <c r="F114" s="530"/>
      <c r="G114" s="756">
        <f t="shared" si="4"/>
        <v>0</v>
      </c>
      <c r="H114" s="756">
        <f t="shared" si="4"/>
        <v>1</v>
      </c>
    </row>
    <row r="115" spans="1:8">
      <c r="A115" s="528" t="s">
        <v>4842</v>
      </c>
      <c r="B115" s="773" t="s">
        <v>4843</v>
      </c>
      <c r="C115" s="530"/>
      <c r="D115" s="530">
        <v>8</v>
      </c>
      <c r="E115" s="530"/>
      <c r="F115" s="530"/>
      <c r="G115" s="756">
        <f t="shared" si="4"/>
        <v>0</v>
      </c>
      <c r="H115" s="756">
        <f t="shared" si="4"/>
        <v>8</v>
      </c>
    </row>
    <row r="116" spans="1:8">
      <c r="A116" s="518" t="s">
        <v>3989</v>
      </c>
      <c r="B116" s="763" t="s">
        <v>3990</v>
      </c>
      <c r="C116" s="520">
        <v>196</v>
      </c>
      <c r="D116" s="520">
        <v>196</v>
      </c>
      <c r="E116" s="520">
        <v>117</v>
      </c>
      <c r="F116" s="520">
        <v>117</v>
      </c>
      <c r="G116" s="756">
        <f t="shared" si="4"/>
        <v>313</v>
      </c>
      <c r="H116" s="756">
        <f t="shared" si="4"/>
        <v>313</v>
      </c>
    </row>
    <row r="117" spans="1:8">
      <c r="A117" s="518" t="s">
        <v>4003</v>
      </c>
      <c r="B117" s="763" t="s">
        <v>4004</v>
      </c>
      <c r="C117" s="520">
        <v>4</v>
      </c>
      <c r="D117" s="520">
        <v>4</v>
      </c>
      <c r="E117" s="520">
        <v>3</v>
      </c>
      <c r="F117" s="520">
        <v>3</v>
      </c>
      <c r="G117" s="756">
        <f t="shared" si="4"/>
        <v>7</v>
      </c>
      <c r="H117" s="756">
        <f t="shared" si="4"/>
        <v>7</v>
      </c>
    </row>
    <row r="118" spans="1:8">
      <c r="A118" s="518" t="s">
        <v>4005</v>
      </c>
      <c r="B118" s="763" t="s">
        <v>4006</v>
      </c>
      <c r="C118" s="520">
        <v>2</v>
      </c>
      <c r="D118" s="520">
        <v>2</v>
      </c>
      <c r="E118" s="520">
        <v>2</v>
      </c>
      <c r="F118" s="520">
        <v>2</v>
      </c>
      <c r="G118" s="756">
        <f t="shared" si="4"/>
        <v>4</v>
      </c>
      <c r="H118" s="756">
        <f t="shared" si="4"/>
        <v>4</v>
      </c>
    </row>
    <row r="119" spans="1:8">
      <c r="A119" s="516" t="s">
        <v>4007</v>
      </c>
      <c r="B119" s="517" t="s">
        <v>4008</v>
      </c>
      <c r="C119" s="520"/>
      <c r="D119" s="520"/>
      <c r="E119" s="520">
        <v>1</v>
      </c>
      <c r="F119" s="520">
        <v>1</v>
      </c>
      <c r="G119" s="756">
        <f t="shared" si="4"/>
        <v>1</v>
      </c>
      <c r="H119" s="756">
        <f t="shared" si="4"/>
        <v>1</v>
      </c>
    </row>
    <row r="120" spans="1:8">
      <c r="A120" s="516" t="s">
        <v>4009</v>
      </c>
      <c r="B120" s="517" t="s">
        <v>4010</v>
      </c>
      <c r="C120" s="520"/>
      <c r="D120" s="520"/>
      <c r="E120" s="520">
        <v>2</v>
      </c>
      <c r="F120" s="520">
        <v>2</v>
      </c>
      <c r="G120" s="756">
        <f t="shared" si="4"/>
        <v>2</v>
      </c>
      <c r="H120" s="756">
        <f t="shared" si="4"/>
        <v>2</v>
      </c>
    </row>
    <row r="121" spans="1:8">
      <c r="A121" s="518" t="s">
        <v>4011</v>
      </c>
      <c r="B121" s="763" t="s">
        <v>4012</v>
      </c>
      <c r="C121" s="520"/>
      <c r="D121" s="520"/>
      <c r="E121" s="520">
        <v>12</v>
      </c>
      <c r="F121" s="520">
        <v>12</v>
      </c>
      <c r="G121" s="756">
        <f t="shared" si="4"/>
        <v>12</v>
      </c>
      <c r="H121" s="756">
        <f t="shared" si="4"/>
        <v>12</v>
      </c>
    </row>
    <row r="122" spans="1:8">
      <c r="A122" s="518" t="s">
        <v>4013</v>
      </c>
      <c r="B122" s="763" t="s">
        <v>4014</v>
      </c>
      <c r="C122" s="520">
        <v>1</v>
      </c>
      <c r="D122" s="520">
        <v>1</v>
      </c>
      <c r="E122" s="520">
        <v>70</v>
      </c>
      <c r="F122" s="520">
        <v>70</v>
      </c>
      <c r="G122" s="756">
        <f t="shared" si="4"/>
        <v>71</v>
      </c>
      <c r="H122" s="756">
        <f t="shared" si="4"/>
        <v>71</v>
      </c>
    </row>
    <row r="123" spans="1:8">
      <c r="A123" s="518" t="s">
        <v>4015</v>
      </c>
      <c r="B123" s="763" t="s">
        <v>4016</v>
      </c>
      <c r="C123" s="520"/>
      <c r="D123" s="520"/>
      <c r="E123" s="520">
        <v>89</v>
      </c>
      <c r="F123" s="520">
        <v>89</v>
      </c>
      <c r="G123" s="756">
        <f t="shared" si="4"/>
        <v>89</v>
      </c>
      <c r="H123" s="756">
        <f t="shared" si="4"/>
        <v>89</v>
      </c>
    </row>
    <row r="124" spans="1:8">
      <c r="A124" s="518" t="s">
        <v>4017</v>
      </c>
      <c r="B124" s="763" t="s">
        <v>4844</v>
      </c>
      <c r="C124" s="520"/>
      <c r="D124" s="520"/>
      <c r="E124" s="520">
        <v>4</v>
      </c>
      <c r="F124" s="520">
        <v>4</v>
      </c>
      <c r="G124" s="756">
        <f t="shared" si="4"/>
        <v>4</v>
      </c>
      <c r="H124" s="756">
        <f t="shared" si="4"/>
        <v>4</v>
      </c>
    </row>
    <row r="125" spans="1:8">
      <c r="A125" s="518" t="s">
        <v>4019</v>
      </c>
      <c r="B125" s="763" t="s">
        <v>4020</v>
      </c>
      <c r="C125" s="520"/>
      <c r="D125" s="520"/>
      <c r="E125" s="520">
        <v>2</v>
      </c>
      <c r="F125" s="520">
        <v>2</v>
      </c>
      <c r="G125" s="756">
        <f t="shared" si="4"/>
        <v>2</v>
      </c>
      <c r="H125" s="756">
        <f t="shared" si="4"/>
        <v>2</v>
      </c>
    </row>
    <row r="126" spans="1:8">
      <c r="A126" s="518" t="s">
        <v>4021</v>
      </c>
      <c r="B126" s="763" t="s">
        <v>4022</v>
      </c>
      <c r="C126" s="520"/>
      <c r="D126" s="520"/>
      <c r="E126" s="520">
        <v>161</v>
      </c>
      <c r="F126" s="520">
        <v>161</v>
      </c>
      <c r="G126" s="756">
        <f t="shared" si="4"/>
        <v>161</v>
      </c>
      <c r="H126" s="756">
        <f t="shared" si="4"/>
        <v>161</v>
      </c>
    </row>
    <row r="127" spans="1:8">
      <c r="A127" s="518" t="s">
        <v>4023</v>
      </c>
      <c r="B127" s="763" t="s">
        <v>4024</v>
      </c>
      <c r="C127" s="520"/>
      <c r="D127" s="520"/>
      <c r="E127" s="520">
        <v>25</v>
      </c>
      <c r="F127" s="520">
        <v>25</v>
      </c>
      <c r="G127" s="756">
        <f t="shared" si="4"/>
        <v>25</v>
      </c>
      <c r="H127" s="756">
        <f t="shared" si="4"/>
        <v>25</v>
      </c>
    </row>
    <row r="128" spans="1:8">
      <c r="A128" s="518" t="s">
        <v>4025</v>
      </c>
      <c r="B128" s="763" t="s">
        <v>4026</v>
      </c>
      <c r="C128" s="520"/>
      <c r="D128" s="520"/>
      <c r="E128" s="520">
        <v>267</v>
      </c>
      <c r="F128" s="520">
        <v>267</v>
      </c>
      <c r="G128" s="756">
        <f t="shared" si="4"/>
        <v>267</v>
      </c>
      <c r="H128" s="756">
        <f t="shared" si="4"/>
        <v>267</v>
      </c>
    </row>
    <row r="129" spans="1:8">
      <c r="A129" s="518" t="s">
        <v>4027</v>
      </c>
      <c r="B129" s="763" t="s">
        <v>4028</v>
      </c>
      <c r="C129" s="520"/>
      <c r="D129" s="520"/>
      <c r="E129" s="520">
        <v>483</v>
      </c>
      <c r="F129" s="520">
        <v>483</v>
      </c>
      <c r="G129" s="756">
        <f t="shared" si="4"/>
        <v>483</v>
      </c>
      <c r="H129" s="756">
        <f t="shared" si="4"/>
        <v>483</v>
      </c>
    </row>
    <row r="130" spans="1:8">
      <c r="A130" s="518" t="s">
        <v>4029</v>
      </c>
      <c r="B130" s="763" t="s">
        <v>4030</v>
      </c>
      <c r="C130" s="520"/>
      <c r="D130" s="520"/>
      <c r="E130" s="520">
        <v>13</v>
      </c>
      <c r="F130" s="520">
        <v>13</v>
      </c>
      <c r="G130" s="756">
        <f t="shared" si="4"/>
        <v>13</v>
      </c>
      <c r="H130" s="756">
        <f t="shared" si="4"/>
        <v>13</v>
      </c>
    </row>
    <row r="131" spans="1:8">
      <c r="A131" s="518" t="s">
        <v>4031</v>
      </c>
      <c r="B131" s="763" t="s">
        <v>4032</v>
      </c>
      <c r="C131" s="520"/>
      <c r="D131" s="520"/>
      <c r="E131" s="520">
        <v>3</v>
      </c>
      <c r="F131" s="520">
        <v>3</v>
      </c>
      <c r="G131" s="756">
        <f t="shared" si="4"/>
        <v>3</v>
      </c>
      <c r="H131" s="756">
        <f t="shared" si="4"/>
        <v>3</v>
      </c>
    </row>
    <row r="132" spans="1:8">
      <c r="A132" s="518" t="s">
        <v>4033</v>
      </c>
      <c r="B132" s="763" t="s">
        <v>4034</v>
      </c>
      <c r="C132" s="520">
        <v>1</v>
      </c>
      <c r="D132" s="520">
        <v>1</v>
      </c>
      <c r="E132" s="520">
        <v>188</v>
      </c>
      <c r="F132" s="520">
        <v>188</v>
      </c>
      <c r="G132" s="756">
        <f t="shared" si="4"/>
        <v>189</v>
      </c>
      <c r="H132" s="756">
        <f t="shared" si="4"/>
        <v>189</v>
      </c>
    </row>
    <row r="133" spans="1:8">
      <c r="A133" s="518" t="s">
        <v>4035</v>
      </c>
      <c r="B133" s="763" t="s">
        <v>4036</v>
      </c>
      <c r="C133" s="520"/>
      <c r="D133" s="520"/>
      <c r="E133" s="520">
        <v>44</v>
      </c>
      <c r="F133" s="520">
        <v>44</v>
      </c>
      <c r="G133" s="756">
        <f t="shared" si="4"/>
        <v>44</v>
      </c>
      <c r="H133" s="756">
        <f t="shared" si="4"/>
        <v>44</v>
      </c>
    </row>
    <row r="134" spans="1:8">
      <c r="A134" s="518" t="s">
        <v>4037</v>
      </c>
      <c r="B134" s="763" t="s">
        <v>4038</v>
      </c>
      <c r="C134" s="520"/>
      <c r="D134" s="520"/>
      <c r="E134" s="520">
        <v>135</v>
      </c>
      <c r="F134" s="520">
        <v>135</v>
      </c>
      <c r="G134" s="756">
        <f t="shared" si="4"/>
        <v>135</v>
      </c>
      <c r="H134" s="756">
        <f t="shared" si="4"/>
        <v>135</v>
      </c>
    </row>
    <row r="135" spans="1:8">
      <c r="A135" s="518" t="s">
        <v>4039</v>
      </c>
      <c r="B135" s="763" t="s">
        <v>4040</v>
      </c>
      <c r="C135" s="520"/>
      <c r="D135" s="520"/>
      <c r="E135" s="520">
        <v>14</v>
      </c>
      <c r="F135" s="520">
        <v>14</v>
      </c>
      <c r="G135" s="756">
        <f t="shared" si="4"/>
        <v>14</v>
      </c>
      <c r="H135" s="756">
        <f t="shared" si="4"/>
        <v>14</v>
      </c>
    </row>
    <row r="136" spans="1:8">
      <c r="A136" s="518" t="s">
        <v>4041</v>
      </c>
      <c r="B136" s="763" t="s">
        <v>4042</v>
      </c>
      <c r="C136" s="520"/>
      <c r="D136" s="520"/>
      <c r="E136" s="520">
        <v>19</v>
      </c>
      <c r="F136" s="520">
        <v>19</v>
      </c>
      <c r="G136" s="756">
        <f t="shared" si="4"/>
        <v>19</v>
      </c>
      <c r="H136" s="756">
        <f t="shared" si="4"/>
        <v>19</v>
      </c>
    </row>
    <row r="137" spans="1:8">
      <c r="A137" s="516" t="s">
        <v>4043</v>
      </c>
      <c r="B137" s="517" t="s">
        <v>4044</v>
      </c>
      <c r="C137" s="520"/>
      <c r="D137" s="520"/>
      <c r="E137" s="520">
        <v>2</v>
      </c>
      <c r="F137" s="520">
        <v>2</v>
      </c>
      <c r="G137" s="756">
        <f t="shared" si="4"/>
        <v>2</v>
      </c>
      <c r="H137" s="756">
        <f t="shared" si="4"/>
        <v>2</v>
      </c>
    </row>
    <row r="138" spans="1:8">
      <c r="A138" s="518" t="s">
        <v>4096</v>
      </c>
      <c r="B138" s="763" t="s">
        <v>4097</v>
      </c>
      <c r="C138" s="520">
        <v>1</v>
      </c>
      <c r="D138" s="520">
        <v>1</v>
      </c>
      <c r="E138" s="520">
        <v>2</v>
      </c>
      <c r="F138" s="520">
        <v>2</v>
      </c>
      <c r="G138" s="756">
        <f t="shared" si="4"/>
        <v>3</v>
      </c>
      <c r="H138" s="756">
        <f t="shared" si="4"/>
        <v>3</v>
      </c>
    </row>
    <row r="139" spans="1:8">
      <c r="A139" s="518" t="s">
        <v>4113</v>
      </c>
      <c r="B139" s="763" t="s">
        <v>4114</v>
      </c>
      <c r="C139" s="520"/>
      <c r="D139" s="520"/>
      <c r="E139" s="520">
        <v>23</v>
      </c>
      <c r="F139" s="520">
        <v>23</v>
      </c>
      <c r="G139" s="756">
        <f t="shared" si="4"/>
        <v>23</v>
      </c>
      <c r="H139" s="756">
        <f t="shared" si="4"/>
        <v>23</v>
      </c>
    </row>
    <row r="140" spans="1:8">
      <c r="A140" s="516" t="s">
        <v>4115</v>
      </c>
      <c r="B140" s="517" t="s">
        <v>4116</v>
      </c>
      <c r="C140" s="520"/>
      <c r="D140" s="520"/>
      <c r="E140" s="520">
        <v>1</v>
      </c>
      <c r="F140" s="520">
        <v>1</v>
      </c>
      <c r="G140" s="756">
        <f t="shared" si="4"/>
        <v>1</v>
      </c>
      <c r="H140" s="756">
        <f t="shared" si="4"/>
        <v>1</v>
      </c>
    </row>
    <row r="141" spans="1:8">
      <c r="A141" s="518" t="s">
        <v>4121</v>
      </c>
      <c r="B141" s="763" t="s">
        <v>4122</v>
      </c>
      <c r="C141" s="520">
        <v>37</v>
      </c>
      <c r="D141" s="520">
        <v>37</v>
      </c>
      <c r="E141" s="520">
        <v>17</v>
      </c>
      <c r="F141" s="520">
        <v>17</v>
      </c>
      <c r="G141" s="756">
        <f t="shared" si="4"/>
        <v>54</v>
      </c>
      <c r="H141" s="756">
        <f t="shared" si="4"/>
        <v>54</v>
      </c>
    </row>
    <row r="142" spans="1:8">
      <c r="A142" s="518" t="s">
        <v>4123</v>
      </c>
      <c r="B142" s="763" t="s">
        <v>4124</v>
      </c>
      <c r="C142" s="520"/>
      <c r="D142" s="520"/>
      <c r="E142" s="520">
        <v>3</v>
      </c>
      <c r="F142" s="520">
        <v>3</v>
      </c>
      <c r="G142" s="756">
        <f t="shared" si="4"/>
        <v>3</v>
      </c>
      <c r="H142" s="756">
        <f t="shared" si="4"/>
        <v>3</v>
      </c>
    </row>
    <row r="143" spans="1:8">
      <c r="A143" s="518" t="s">
        <v>4125</v>
      </c>
      <c r="B143" s="763" t="s">
        <v>4126</v>
      </c>
      <c r="C143" s="520"/>
      <c r="D143" s="520"/>
      <c r="E143" s="520">
        <v>1</v>
      </c>
      <c r="F143" s="520">
        <v>1</v>
      </c>
      <c r="G143" s="756">
        <f t="shared" si="4"/>
        <v>1</v>
      </c>
      <c r="H143" s="756">
        <f t="shared" si="4"/>
        <v>1</v>
      </c>
    </row>
    <row r="144" spans="1:8">
      <c r="A144" s="518" t="s">
        <v>4127</v>
      </c>
      <c r="B144" s="763" t="s">
        <v>4845</v>
      </c>
      <c r="C144" s="520"/>
      <c r="D144" s="520"/>
      <c r="E144" s="520">
        <v>2</v>
      </c>
      <c r="F144" s="520">
        <v>2</v>
      </c>
      <c r="G144" s="756">
        <f t="shared" si="4"/>
        <v>2</v>
      </c>
      <c r="H144" s="756">
        <f t="shared" si="4"/>
        <v>2</v>
      </c>
    </row>
    <row r="145" spans="1:8">
      <c r="A145" s="518" t="s">
        <v>4131</v>
      </c>
      <c r="B145" s="763" t="s">
        <v>4132</v>
      </c>
      <c r="C145" s="520"/>
      <c r="D145" s="520"/>
      <c r="E145" s="520">
        <v>139</v>
      </c>
      <c r="F145" s="520">
        <v>139</v>
      </c>
      <c r="G145" s="756">
        <f t="shared" si="4"/>
        <v>139</v>
      </c>
      <c r="H145" s="756">
        <f t="shared" si="4"/>
        <v>139</v>
      </c>
    </row>
    <row r="146" spans="1:8">
      <c r="A146" s="518" t="s">
        <v>4133</v>
      </c>
      <c r="B146" s="763" t="s">
        <v>4134</v>
      </c>
      <c r="C146" s="520">
        <v>423</v>
      </c>
      <c r="D146" s="520">
        <v>423</v>
      </c>
      <c r="E146" s="520">
        <v>2</v>
      </c>
      <c r="F146" s="520">
        <v>2</v>
      </c>
      <c r="G146" s="756">
        <f t="shared" si="4"/>
        <v>425</v>
      </c>
      <c r="H146" s="756">
        <f t="shared" si="4"/>
        <v>425</v>
      </c>
    </row>
    <row r="147" spans="1:8">
      <c r="A147" s="518" t="s">
        <v>4135</v>
      </c>
      <c r="B147" s="763" t="s">
        <v>4136</v>
      </c>
      <c r="C147" s="520"/>
      <c r="D147" s="520"/>
      <c r="E147" s="520">
        <v>82</v>
      </c>
      <c r="F147" s="520">
        <v>82</v>
      </c>
      <c r="G147" s="756">
        <f t="shared" si="4"/>
        <v>82</v>
      </c>
      <c r="H147" s="756">
        <f t="shared" si="4"/>
        <v>82</v>
      </c>
    </row>
    <row r="148" spans="1:8">
      <c r="A148" s="518" t="s">
        <v>4145</v>
      </c>
      <c r="B148" s="763" t="s">
        <v>4146</v>
      </c>
      <c r="C148" s="520"/>
      <c r="D148" s="520"/>
      <c r="E148" s="520"/>
      <c r="F148" s="520"/>
      <c r="G148" s="756">
        <f t="shared" si="4"/>
        <v>0</v>
      </c>
      <c r="H148" s="756">
        <f t="shared" si="4"/>
        <v>0</v>
      </c>
    </row>
    <row r="149" spans="1:8">
      <c r="A149" s="518" t="s">
        <v>4149</v>
      </c>
      <c r="B149" s="763" t="s">
        <v>4150</v>
      </c>
      <c r="C149" s="520">
        <v>5</v>
      </c>
      <c r="D149" s="520">
        <v>5</v>
      </c>
      <c r="E149" s="520">
        <v>110</v>
      </c>
      <c r="F149" s="520">
        <v>110</v>
      </c>
      <c r="G149" s="756">
        <f t="shared" si="4"/>
        <v>115</v>
      </c>
      <c r="H149" s="756">
        <f t="shared" si="4"/>
        <v>115</v>
      </c>
    </row>
    <row r="150" spans="1:8">
      <c r="A150" s="518" t="s">
        <v>4151</v>
      </c>
      <c r="B150" s="763" t="s">
        <v>4152</v>
      </c>
      <c r="C150" s="520">
        <v>2</v>
      </c>
      <c r="D150" s="520">
        <v>2</v>
      </c>
      <c r="E150" s="520">
        <v>53</v>
      </c>
      <c r="F150" s="520">
        <v>53</v>
      </c>
      <c r="G150" s="756">
        <f t="shared" si="4"/>
        <v>55</v>
      </c>
      <c r="H150" s="756">
        <f t="shared" si="4"/>
        <v>55</v>
      </c>
    </row>
    <row r="151" spans="1:8">
      <c r="A151" s="518" t="s">
        <v>4153</v>
      </c>
      <c r="B151" s="763" t="s">
        <v>4154</v>
      </c>
      <c r="C151" s="520"/>
      <c r="D151" s="520"/>
      <c r="E151" s="520">
        <v>2</v>
      </c>
      <c r="F151" s="520">
        <v>2</v>
      </c>
      <c r="G151" s="756">
        <f t="shared" si="4"/>
        <v>2</v>
      </c>
      <c r="H151" s="756">
        <f t="shared" si="4"/>
        <v>2</v>
      </c>
    </row>
    <row r="152" spans="1:8">
      <c r="A152" s="518" t="s">
        <v>4161</v>
      </c>
      <c r="B152" s="763" t="s">
        <v>4162</v>
      </c>
      <c r="C152" s="520"/>
      <c r="D152" s="520"/>
      <c r="E152" s="520">
        <v>4</v>
      </c>
      <c r="F152" s="520">
        <v>4</v>
      </c>
      <c r="G152" s="756">
        <f t="shared" si="4"/>
        <v>4</v>
      </c>
      <c r="H152" s="756">
        <f t="shared" si="4"/>
        <v>4</v>
      </c>
    </row>
    <row r="153" spans="1:8">
      <c r="A153" s="518" t="s">
        <v>4163</v>
      </c>
      <c r="B153" s="763" t="s">
        <v>4164</v>
      </c>
      <c r="C153" s="520">
        <v>1</v>
      </c>
      <c r="D153" s="520">
        <v>1</v>
      </c>
      <c r="E153" s="520">
        <v>16</v>
      </c>
      <c r="F153" s="520">
        <v>16</v>
      </c>
      <c r="G153" s="756">
        <f t="shared" si="4"/>
        <v>17</v>
      </c>
      <c r="H153" s="756">
        <f t="shared" si="4"/>
        <v>17</v>
      </c>
    </row>
    <row r="154" spans="1:8">
      <c r="A154" s="518" t="s">
        <v>4165</v>
      </c>
      <c r="B154" s="763" t="s">
        <v>4166</v>
      </c>
      <c r="C154" s="520"/>
      <c r="D154" s="520"/>
      <c r="E154" s="520">
        <v>50</v>
      </c>
      <c r="F154" s="520">
        <v>50</v>
      </c>
      <c r="G154" s="756">
        <f t="shared" si="4"/>
        <v>50</v>
      </c>
      <c r="H154" s="756">
        <f t="shared" si="4"/>
        <v>50</v>
      </c>
    </row>
    <row r="155" spans="1:8">
      <c r="A155" s="518" t="s">
        <v>4167</v>
      </c>
      <c r="B155" s="763" t="s">
        <v>4168</v>
      </c>
      <c r="C155" s="520">
        <v>3</v>
      </c>
      <c r="D155" s="520">
        <v>3</v>
      </c>
      <c r="E155" s="520">
        <v>78</v>
      </c>
      <c r="F155" s="520">
        <v>78</v>
      </c>
      <c r="G155" s="756">
        <f t="shared" si="4"/>
        <v>81</v>
      </c>
      <c r="H155" s="756">
        <f t="shared" si="4"/>
        <v>81</v>
      </c>
    </row>
    <row r="156" spans="1:8">
      <c r="A156" s="518" t="s">
        <v>4169</v>
      </c>
      <c r="B156" s="763" t="s">
        <v>4170</v>
      </c>
      <c r="C156" s="520"/>
      <c r="D156" s="520"/>
      <c r="E156" s="520">
        <v>2</v>
      </c>
      <c r="F156" s="520">
        <v>2</v>
      </c>
      <c r="G156" s="756">
        <f t="shared" si="4"/>
        <v>2</v>
      </c>
      <c r="H156" s="756">
        <f t="shared" si="4"/>
        <v>2</v>
      </c>
    </row>
    <row r="157" spans="1:8">
      <c r="A157" s="516" t="s">
        <v>4171</v>
      </c>
      <c r="B157" s="517" t="s">
        <v>4172</v>
      </c>
      <c r="C157" s="520">
        <v>1</v>
      </c>
      <c r="D157" s="520">
        <v>1</v>
      </c>
      <c r="E157" s="520">
        <v>3</v>
      </c>
      <c r="F157" s="520">
        <v>3</v>
      </c>
      <c r="G157" s="756">
        <f t="shared" si="4"/>
        <v>4</v>
      </c>
      <c r="H157" s="756">
        <f t="shared" si="4"/>
        <v>4</v>
      </c>
    </row>
    <row r="158" spans="1:8">
      <c r="A158" s="518" t="s">
        <v>4175</v>
      </c>
      <c r="B158" s="763" t="s">
        <v>4176</v>
      </c>
      <c r="C158" s="520">
        <v>5</v>
      </c>
      <c r="D158" s="520">
        <v>5</v>
      </c>
      <c r="E158" s="520">
        <v>4</v>
      </c>
      <c r="F158" s="520">
        <v>4</v>
      </c>
      <c r="G158" s="756">
        <f t="shared" ref="G158:H185" si="5">C158+E158</f>
        <v>9</v>
      </c>
      <c r="H158" s="756">
        <f t="shared" si="5"/>
        <v>9</v>
      </c>
    </row>
    <row r="159" spans="1:8">
      <c r="A159" s="518" t="s">
        <v>4177</v>
      </c>
      <c r="B159" s="763" t="s">
        <v>4178</v>
      </c>
      <c r="C159" s="520">
        <v>84</v>
      </c>
      <c r="D159" s="520">
        <v>84</v>
      </c>
      <c r="E159" s="520">
        <v>33</v>
      </c>
      <c r="F159" s="520">
        <v>33</v>
      </c>
      <c r="G159" s="756">
        <f t="shared" si="5"/>
        <v>117</v>
      </c>
      <c r="H159" s="756">
        <f t="shared" si="5"/>
        <v>117</v>
      </c>
    </row>
    <row r="160" spans="1:8">
      <c r="A160" s="518" t="s">
        <v>4179</v>
      </c>
      <c r="B160" s="763" t="s">
        <v>4180</v>
      </c>
      <c r="C160" s="520">
        <v>5</v>
      </c>
      <c r="D160" s="520">
        <v>5</v>
      </c>
      <c r="E160" s="520">
        <v>22</v>
      </c>
      <c r="F160" s="520">
        <v>22</v>
      </c>
      <c r="G160" s="756">
        <f t="shared" si="5"/>
        <v>27</v>
      </c>
      <c r="H160" s="756">
        <f t="shared" si="5"/>
        <v>27</v>
      </c>
    </row>
    <row r="161" spans="1:8">
      <c r="A161" s="518" t="s">
        <v>4181</v>
      </c>
      <c r="B161" s="763" t="s">
        <v>4182</v>
      </c>
      <c r="C161" s="520">
        <v>93</v>
      </c>
      <c r="D161" s="520">
        <v>93</v>
      </c>
      <c r="E161" s="520">
        <v>54</v>
      </c>
      <c r="F161" s="520">
        <v>54</v>
      </c>
      <c r="G161" s="756">
        <f t="shared" si="5"/>
        <v>147</v>
      </c>
      <c r="H161" s="756">
        <f t="shared" si="5"/>
        <v>147</v>
      </c>
    </row>
    <row r="162" spans="1:8">
      <c r="A162" s="518" t="s">
        <v>4185</v>
      </c>
      <c r="B162" s="763" t="s">
        <v>4186</v>
      </c>
      <c r="C162" s="520">
        <v>7</v>
      </c>
      <c r="D162" s="520">
        <v>7</v>
      </c>
      <c r="E162" s="520">
        <v>3</v>
      </c>
      <c r="F162" s="520">
        <v>3</v>
      </c>
      <c r="G162" s="756">
        <f t="shared" si="5"/>
        <v>10</v>
      </c>
      <c r="H162" s="756">
        <f t="shared" si="5"/>
        <v>10</v>
      </c>
    </row>
    <row r="163" spans="1:8">
      <c r="A163" s="518" t="s">
        <v>4191</v>
      </c>
      <c r="B163" s="763" t="s">
        <v>4192</v>
      </c>
      <c r="C163" s="520">
        <v>4</v>
      </c>
      <c r="D163" s="520">
        <v>4</v>
      </c>
      <c r="E163" s="520">
        <v>1030</v>
      </c>
      <c r="F163" s="520">
        <v>1030</v>
      </c>
      <c r="G163" s="756">
        <f t="shared" si="5"/>
        <v>1034</v>
      </c>
      <c r="H163" s="756">
        <f t="shared" si="5"/>
        <v>1034</v>
      </c>
    </row>
    <row r="164" spans="1:8">
      <c r="A164" s="518" t="s">
        <v>4323</v>
      </c>
      <c r="B164" s="763" t="s">
        <v>4324</v>
      </c>
      <c r="C164" s="520"/>
      <c r="D164" s="520"/>
      <c r="E164" s="520">
        <v>4</v>
      </c>
      <c r="F164" s="520">
        <v>4</v>
      </c>
      <c r="G164" s="756">
        <f t="shared" si="5"/>
        <v>4</v>
      </c>
      <c r="H164" s="756">
        <f t="shared" si="5"/>
        <v>4</v>
      </c>
    </row>
    <row r="165" spans="1:8">
      <c r="A165" s="518" t="s">
        <v>4341</v>
      </c>
      <c r="B165" s="763" t="s">
        <v>4342</v>
      </c>
      <c r="C165" s="520"/>
      <c r="D165" s="520"/>
      <c r="E165" s="520">
        <v>6</v>
      </c>
      <c r="F165" s="520">
        <v>6</v>
      </c>
      <c r="G165" s="756">
        <f t="shared" si="5"/>
        <v>6</v>
      </c>
      <c r="H165" s="756">
        <f t="shared" si="5"/>
        <v>6</v>
      </c>
    </row>
    <row r="166" spans="1:8">
      <c r="A166" s="518" t="s">
        <v>4343</v>
      </c>
      <c r="B166" s="763" t="s">
        <v>4344</v>
      </c>
      <c r="C166" s="520">
        <v>2</v>
      </c>
      <c r="D166" s="520">
        <v>2</v>
      </c>
      <c r="E166" s="520">
        <v>12</v>
      </c>
      <c r="F166" s="520">
        <v>12</v>
      </c>
      <c r="G166" s="756">
        <f t="shared" si="5"/>
        <v>14</v>
      </c>
      <c r="H166" s="756">
        <f t="shared" si="5"/>
        <v>14</v>
      </c>
    </row>
    <row r="167" spans="1:8">
      <c r="A167" s="518" t="s">
        <v>4349</v>
      </c>
      <c r="B167" s="763" t="s">
        <v>4350</v>
      </c>
      <c r="C167" s="520">
        <v>29</v>
      </c>
      <c r="D167" s="520">
        <v>29</v>
      </c>
      <c r="E167" s="520">
        <v>354</v>
      </c>
      <c r="F167" s="520">
        <v>354</v>
      </c>
      <c r="G167" s="756">
        <f t="shared" si="5"/>
        <v>383</v>
      </c>
      <c r="H167" s="756">
        <f t="shared" si="5"/>
        <v>383</v>
      </c>
    </row>
    <row r="168" spans="1:8">
      <c r="A168" s="518" t="s">
        <v>4355</v>
      </c>
      <c r="B168" s="763" t="s">
        <v>4356</v>
      </c>
      <c r="C168" s="520">
        <v>4</v>
      </c>
      <c r="D168" s="520">
        <v>4</v>
      </c>
      <c r="E168" s="520">
        <v>2157</v>
      </c>
      <c r="F168" s="520">
        <v>2157</v>
      </c>
      <c r="G168" s="756">
        <f t="shared" si="5"/>
        <v>2161</v>
      </c>
      <c r="H168" s="756">
        <f t="shared" si="5"/>
        <v>2161</v>
      </c>
    </row>
    <row r="169" spans="1:8">
      <c r="A169" s="518" t="s">
        <v>4357</v>
      </c>
      <c r="B169" s="763" t="s">
        <v>4358</v>
      </c>
      <c r="C169" s="520">
        <v>1</v>
      </c>
      <c r="D169" s="520">
        <v>1</v>
      </c>
      <c r="E169" s="520">
        <v>15</v>
      </c>
      <c r="F169" s="520">
        <v>15</v>
      </c>
      <c r="G169" s="756">
        <f t="shared" si="5"/>
        <v>16</v>
      </c>
      <c r="H169" s="756">
        <f t="shared" si="5"/>
        <v>16</v>
      </c>
    </row>
    <row r="170" spans="1:8">
      <c r="A170" s="518" t="s">
        <v>4359</v>
      </c>
      <c r="B170" s="763" t="s">
        <v>4360</v>
      </c>
      <c r="C170" s="520"/>
      <c r="D170" s="520"/>
      <c r="E170" s="520">
        <v>6</v>
      </c>
      <c r="F170" s="520">
        <v>6</v>
      </c>
      <c r="G170" s="756">
        <f t="shared" si="5"/>
        <v>6</v>
      </c>
      <c r="H170" s="756">
        <f t="shared" si="5"/>
        <v>6</v>
      </c>
    </row>
    <row r="171" spans="1:8">
      <c r="A171" s="518" t="s">
        <v>4363</v>
      </c>
      <c r="B171" s="763" t="s">
        <v>4364</v>
      </c>
      <c r="C171" s="520">
        <v>5</v>
      </c>
      <c r="D171" s="520">
        <v>5</v>
      </c>
      <c r="E171" s="520">
        <v>656</v>
      </c>
      <c r="F171" s="520">
        <v>656</v>
      </c>
      <c r="G171" s="756">
        <f t="shared" si="5"/>
        <v>661</v>
      </c>
      <c r="H171" s="756">
        <f t="shared" si="5"/>
        <v>661</v>
      </c>
    </row>
    <row r="172" spans="1:8">
      <c r="A172" s="518" t="s">
        <v>4365</v>
      </c>
      <c r="B172" s="763" t="s">
        <v>4366</v>
      </c>
      <c r="C172" s="520">
        <v>108</v>
      </c>
      <c r="D172" s="520">
        <v>108</v>
      </c>
      <c r="E172" s="520">
        <v>4607</v>
      </c>
      <c r="F172" s="520">
        <v>4607</v>
      </c>
      <c r="G172" s="756">
        <f t="shared" si="5"/>
        <v>4715</v>
      </c>
      <c r="H172" s="756">
        <f t="shared" si="5"/>
        <v>4715</v>
      </c>
    </row>
    <row r="173" spans="1:8">
      <c r="A173" s="518" t="s">
        <v>4589</v>
      </c>
      <c r="B173" s="763" t="s">
        <v>4590</v>
      </c>
      <c r="C173" s="520"/>
      <c r="D173" s="520"/>
      <c r="E173" s="520">
        <v>11</v>
      </c>
      <c r="F173" s="520">
        <v>11</v>
      </c>
      <c r="G173" s="756">
        <f t="shared" si="5"/>
        <v>11</v>
      </c>
      <c r="H173" s="756">
        <f t="shared" si="5"/>
        <v>11</v>
      </c>
    </row>
    <row r="174" spans="1:8">
      <c r="A174" s="516" t="s">
        <v>4369</v>
      </c>
      <c r="B174" s="517" t="s">
        <v>4370</v>
      </c>
      <c r="C174" s="520"/>
      <c r="D174" s="520"/>
      <c r="E174" s="520">
        <v>1</v>
      </c>
      <c r="F174" s="520">
        <v>1</v>
      </c>
      <c r="G174" s="756">
        <f t="shared" si="5"/>
        <v>1</v>
      </c>
      <c r="H174" s="756">
        <f t="shared" si="5"/>
        <v>1</v>
      </c>
    </row>
    <row r="175" spans="1:8">
      <c r="A175" s="518" t="s">
        <v>4373</v>
      </c>
      <c r="B175" s="763" t="s">
        <v>4374</v>
      </c>
      <c r="C175" s="520"/>
      <c r="D175" s="520"/>
      <c r="E175" s="520">
        <v>31</v>
      </c>
      <c r="F175" s="520">
        <v>31</v>
      </c>
      <c r="G175" s="756">
        <f t="shared" si="5"/>
        <v>31</v>
      </c>
      <c r="H175" s="756">
        <f t="shared" si="5"/>
        <v>31</v>
      </c>
    </row>
    <row r="176" spans="1:8">
      <c r="A176" s="518" t="s">
        <v>4375</v>
      </c>
      <c r="B176" s="763" t="s">
        <v>4376</v>
      </c>
      <c r="C176" s="520">
        <v>2</v>
      </c>
      <c r="D176" s="520">
        <v>2</v>
      </c>
      <c r="E176" s="520">
        <v>1822</v>
      </c>
      <c r="F176" s="520">
        <v>1822</v>
      </c>
      <c r="G176" s="756">
        <f t="shared" si="5"/>
        <v>1824</v>
      </c>
      <c r="H176" s="756">
        <f t="shared" si="5"/>
        <v>1824</v>
      </c>
    </row>
    <row r="177" spans="1:8">
      <c r="A177" s="518" t="s">
        <v>4379</v>
      </c>
      <c r="B177" s="763" t="s">
        <v>4380</v>
      </c>
      <c r="C177" s="520">
        <v>3</v>
      </c>
      <c r="D177" s="520">
        <v>3</v>
      </c>
      <c r="E177" s="520">
        <v>166</v>
      </c>
      <c r="F177" s="520">
        <v>166</v>
      </c>
      <c r="G177" s="756">
        <f t="shared" si="5"/>
        <v>169</v>
      </c>
      <c r="H177" s="756">
        <f t="shared" si="5"/>
        <v>169</v>
      </c>
    </row>
    <row r="178" spans="1:8">
      <c r="A178" s="516" t="s">
        <v>4381</v>
      </c>
      <c r="B178" s="517" t="s">
        <v>4382</v>
      </c>
      <c r="C178" s="520"/>
      <c r="D178" s="520"/>
      <c r="E178" s="520">
        <v>2</v>
      </c>
      <c r="F178" s="520">
        <v>2</v>
      </c>
      <c r="G178" s="756">
        <f t="shared" si="5"/>
        <v>2</v>
      </c>
      <c r="H178" s="756">
        <f t="shared" si="5"/>
        <v>2</v>
      </c>
    </row>
    <row r="179" spans="1:8">
      <c r="A179" s="518" t="s">
        <v>4383</v>
      </c>
      <c r="B179" s="763" t="s">
        <v>4384</v>
      </c>
      <c r="C179" s="520">
        <v>1</v>
      </c>
      <c r="D179" s="520">
        <v>1</v>
      </c>
      <c r="E179" s="520">
        <v>258</v>
      </c>
      <c r="F179" s="520">
        <v>258</v>
      </c>
      <c r="G179" s="756">
        <f t="shared" si="5"/>
        <v>259</v>
      </c>
      <c r="H179" s="756">
        <f t="shared" si="5"/>
        <v>259</v>
      </c>
    </row>
    <row r="180" spans="1:8">
      <c r="A180" s="516" t="s">
        <v>4385</v>
      </c>
      <c r="B180" s="517" t="s">
        <v>4386</v>
      </c>
      <c r="C180" s="520"/>
      <c r="D180" s="520"/>
      <c r="E180" s="520">
        <v>59</v>
      </c>
      <c r="F180" s="520">
        <v>59</v>
      </c>
      <c r="G180" s="756">
        <f t="shared" si="5"/>
        <v>59</v>
      </c>
      <c r="H180" s="756">
        <f t="shared" si="5"/>
        <v>59</v>
      </c>
    </row>
    <row r="181" spans="1:8">
      <c r="A181" s="516" t="s">
        <v>4389</v>
      </c>
      <c r="B181" s="517" t="s">
        <v>4390</v>
      </c>
      <c r="C181" s="520"/>
      <c r="D181" s="520"/>
      <c r="E181" s="520">
        <v>1</v>
      </c>
      <c r="F181" s="520">
        <v>1</v>
      </c>
      <c r="G181" s="756">
        <f t="shared" si="5"/>
        <v>1</v>
      </c>
      <c r="H181" s="756">
        <f t="shared" si="5"/>
        <v>1</v>
      </c>
    </row>
    <row r="182" spans="1:8">
      <c r="A182" s="516" t="s">
        <v>4391</v>
      </c>
      <c r="B182" s="517" t="s">
        <v>4392</v>
      </c>
      <c r="C182" s="520"/>
      <c r="D182" s="520"/>
      <c r="E182" s="520">
        <v>105</v>
      </c>
      <c r="F182" s="520">
        <v>105</v>
      </c>
      <c r="G182" s="756">
        <f t="shared" si="5"/>
        <v>105</v>
      </c>
      <c r="H182" s="756">
        <f t="shared" si="5"/>
        <v>105</v>
      </c>
    </row>
    <row r="183" spans="1:8">
      <c r="A183" s="518" t="s">
        <v>4393</v>
      </c>
      <c r="B183" s="763" t="s">
        <v>4394</v>
      </c>
      <c r="C183" s="520">
        <v>13</v>
      </c>
      <c r="D183" s="520">
        <v>13</v>
      </c>
      <c r="E183" s="520">
        <v>1673</v>
      </c>
      <c r="F183" s="520">
        <v>1673</v>
      </c>
      <c r="G183" s="756">
        <f t="shared" si="5"/>
        <v>1686</v>
      </c>
      <c r="H183" s="756">
        <f t="shared" si="5"/>
        <v>1686</v>
      </c>
    </row>
    <row r="184" spans="1:8">
      <c r="A184" s="518" t="s">
        <v>4395</v>
      </c>
      <c r="B184" s="763" t="s">
        <v>4396</v>
      </c>
      <c r="C184" s="520"/>
      <c r="D184" s="520"/>
      <c r="E184" s="520">
        <v>1</v>
      </c>
      <c r="F184" s="520">
        <v>1</v>
      </c>
      <c r="G184" s="756">
        <f t="shared" si="5"/>
        <v>1</v>
      </c>
      <c r="H184" s="756">
        <f t="shared" si="5"/>
        <v>1</v>
      </c>
    </row>
    <row r="185" spans="1:8">
      <c r="A185" s="516" t="s">
        <v>4397</v>
      </c>
      <c r="B185" s="517" t="s">
        <v>4398</v>
      </c>
      <c r="C185" s="520"/>
      <c r="D185" s="520"/>
      <c r="E185" s="520">
        <v>1</v>
      </c>
      <c r="F185" s="520">
        <v>1</v>
      </c>
      <c r="G185" s="756">
        <f t="shared" si="5"/>
        <v>1</v>
      </c>
      <c r="H185" s="756">
        <f t="shared" si="5"/>
        <v>1</v>
      </c>
    </row>
    <row r="186" spans="1:8">
      <c r="A186" s="282"/>
      <c r="B186" s="771" t="s">
        <v>4594</v>
      </c>
      <c r="C186" s="772">
        <f t="shared" ref="C186:H186" si="6">SUM(C80:C185)</f>
        <v>7150</v>
      </c>
      <c r="D186" s="772">
        <f t="shared" si="6"/>
        <v>7150</v>
      </c>
      <c r="E186" s="772">
        <f t="shared" si="6"/>
        <v>24009</v>
      </c>
      <c r="F186" s="772">
        <f t="shared" si="6"/>
        <v>24009</v>
      </c>
      <c r="G186" s="772">
        <f t="shared" si="6"/>
        <v>31159</v>
      </c>
      <c r="H186" s="772">
        <f t="shared" si="6"/>
        <v>31159</v>
      </c>
    </row>
  </sheetData>
  <mergeCells count="5">
    <mergeCell ref="A7:A8"/>
    <mergeCell ref="B7:B8"/>
    <mergeCell ref="C7:D7"/>
    <mergeCell ref="E7:F7"/>
    <mergeCell ref="G7:H7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90"/>
  <sheetViews>
    <sheetView view="pageBreakPreview" topLeftCell="A103" zoomScaleSheetLayoutView="100" workbookViewId="0">
      <selection activeCell="C124" sqref="C124:H124"/>
    </sheetView>
  </sheetViews>
  <sheetFormatPr defaultColWidth="9.125" defaultRowHeight="12.9"/>
  <cols>
    <col min="1" max="1" width="8.875" style="59" customWidth="1"/>
    <col min="2" max="2" width="44.625" style="59" customWidth="1"/>
    <col min="3" max="3" width="8.25" style="59" customWidth="1"/>
    <col min="4" max="4" width="6.625" style="59" customWidth="1"/>
    <col min="5" max="5" width="8.625" style="59" customWidth="1"/>
    <col min="6" max="6" width="6.625" style="59" bestFit="1" customWidth="1"/>
    <col min="7" max="10" width="8.375" style="59" customWidth="1"/>
    <col min="11" max="16384" width="9.125" style="59"/>
  </cols>
  <sheetData>
    <row r="1" spans="1:10">
      <c r="A1" s="216"/>
      <c r="B1" s="217" t="s">
        <v>167</v>
      </c>
      <c r="C1" s="208" t="str">
        <f>Kadar.ode.!C1</f>
        <v>ОПШТА БОЛНИЦА СЕНТА</v>
      </c>
      <c r="D1" s="212"/>
      <c r="E1" s="212"/>
      <c r="F1" s="212"/>
      <c r="G1" s="214"/>
    </row>
    <row r="2" spans="1:10">
      <c r="A2" s="216"/>
      <c r="B2" s="217" t="s">
        <v>168</v>
      </c>
      <c r="C2" s="208" t="str">
        <f>Kadar.ode.!C2</f>
        <v>08923507</v>
      </c>
      <c r="D2" s="212"/>
      <c r="E2" s="212"/>
      <c r="F2" s="212"/>
      <c r="G2" s="214"/>
    </row>
    <row r="3" spans="1:10">
      <c r="A3" s="216"/>
      <c r="B3" s="217"/>
      <c r="C3" s="208"/>
      <c r="D3" s="212"/>
      <c r="E3" s="212"/>
      <c r="F3" s="212"/>
      <c r="G3" s="214"/>
      <c r="J3" s="156"/>
    </row>
    <row r="4" spans="1:10" s="146" customFormat="1" ht="14.3">
      <c r="A4" s="216"/>
      <c r="B4" s="217" t="s">
        <v>1806</v>
      </c>
      <c r="C4" s="209" t="s">
        <v>1765</v>
      </c>
      <c r="D4" s="213"/>
      <c r="E4" s="213"/>
      <c r="F4" s="213"/>
      <c r="G4" s="215"/>
      <c r="J4" s="99"/>
    </row>
    <row r="5" spans="1:10" ht="10.55" customHeight="1">
      <c r="A5" s="135"/>
      <c r="B5" s="134"/>
      <c r="E5" s="134"/>
      <c r="F5" s="141"/>
      <c r="G5" s="141"/>
      <c r="H5" s="141"/>
      <c r="I5" s="141"/>
      <c r="J5" s="141"/>
    </row>
    <row r="6" spans="1:10" ht="81" customHeight="1">
      <c r="A6" s="812" t="s">
        <v>51</v>
      </c>
      <c r="B6" s="810" t="s">
        <v>212</v>
      </c>
      <c r="C6" s="806" t="s">
        <v>1766</v>
      </c>
      <c r="D6" s="807"/>
      <c r="E6" s="806" t="s">
        <v>1767</v>
      </c>
      <c r="F6" s="807"/>
      <c r="G6" s="806" t="s">
        <v>1768</v>
      </c>
      <c r="H6" s="807"/>
    </row>
    <row r="7" spans="1:10" ht="35.35" customHeight="1" thickBot="1">
      <c r="A7" s="813"/>
      <c r="B7" s="811"/>
      <c r="C7" s="100" t="s">
        <v>1817</v>
      </c>
      <c r="D7" s="100" t="s">
        <v>1852</v>
      </c>
      <c r="E7" s="100" t="s">
        <v>1817</v>
      </c>
      <c r="F7" s="100" t="s">
        <v>1852</v>
      </c>
      <c r="G7" s="100" t="s">
        <v>1817</v>
      </c>
      <c r="H7" s="100" t="s">
        <v>1852</v>
      </c>
    </row>
    <row r="8" spans="1:10" s="60" customFormat="1" ht="14.1" customHeight="1" thickTop="1">
      <c r="A8" s="271" t="s">
        <v>2040</v>
      </c>
      <c r="B8" s="148"/>
      <c r="C8" s="147"/>
      <c r="D8" s="147"/>
      <c r="E8" s="147"/>
      <c r="F8" s="147"/>
      <c r="G8" s="147"/>
      <c r="H8" s="147"/>
    </row>
    <row r="9" spans="1:10" s="60" customFormat="1" ht="14.1" customHeight="1">
      <c r="A9" s="272" t="s">
        <v>213</v>
      </c>
      <c r="B9" s="149"/>
      <c r="C9" s="498">
        <v>16167</v>
      </c>
      <c r="D9" s="498">
        <v>16167</v>
      </c>
      <c r="E9" s="498">
        <v>2384</v>
      </c>
      <c r="F9" s="498">
        <v>2384</v>
      </c>
      <c r="G9" s="498">
        <f>C9+F9</f>
        <v>18551</v>
      </c>
      <c r="H9" s="498">
        <f>D9+F9</f>
        <v>18551</v>
      </c>
    </row>
    <row r="10" spans="1:10" s="60" customFormat="1" ht="14.1" customHeight="1">
      <c r="A10" s="273" t="s">
        <v>214</v>
      </c>
      <c r="B10" s="157"/>
      <c r="C10" s="498">
        <v>16167</v>
      </c>
      <c r="D10" s="498">
        <v>16167</v>
      </c>
      <c r="E10" s="498">
        <v>2384</v>
      </c>
      <c r="F10" s="498">
        <v>2384</v>
      </c>
      <c r="G10" s="498">
        <f>C10+F10</f>
        <v>18551</v>
      </c>
      <c r="H10" s="498">
        <f>D10+F10</f>
        <v>18551</v>
      </c>
    </row>
    <row r="11" spans="1:10" s="60" customFormat="1" ht="14.1" customHeight="1">
      <c r="A11" s="493" t="s">
        <v>1941</v>
      </c>
      <c r="B11" s="494" t="s">
        <v>1942</v>
      </c>
      <c r="C11" s="495">
        <v>87</v>
      </c>
      <c r="D11" s="495">
        <v>87</v>
      </c>
      <c r="E11" s="495">
        <v>3</v>
      </c>
      <c r="F11" s="495">
        <v>3</v>
      </c>
      <c r="G11" s="498">
        <f t="shared" ref="G11:G62" si="0">C11+F11</f>
        <v>90</v>
      </c>
      <c r="H11" s="498">
        <f t="shared" ref="H11:H62" si="1">D11+F11</f>
        <v>90</v>
      </c>
    </row>
    <row r="12" spans="1:10" s="60" customFormat="1" ht="14.1" customHeight="1">
      <c r="A12" s="493" t="s">
        <v>1943</v>
      </c>
      <c r="B12" s="494" t="s">
        <v>1944</v>
      </c>
      <c r="C12" s="495">
        <v>336</v>
      </c>
      <c r="D12" s="495">
        <v>336</v>
      </c>
      <c r="E12" s="495">
        <v>11</v>
      </c>
      <c r="F12" s="495">
        <v>11</v>
      </c>
      <c r="G12" s="498">
        <f t="shared" si="0"/>
        <v>347</v>
      </c>
      <c r="H12" s="498">
        <f t="shared" si="1"/>
        <v>347</v>
      </c>
    </row>
    <row r="13" spans="1:10" s="60" customFormat="1" ht="14.1" customHeight="1">
      <c r="A13" s="493" t="s">
        <v>1945</v>
      </c>
      <c r="B13" s="494" t="s">
        <v>1946</v>
      </c>
      <c r="C13" s="495">
        <v>93</v>
      </c>
      <c r="D13" s="495">
        <v>93</v>
      </c>
      <c r="E13" s="495">
        <v>5</v>
      </c>
      <c r="F13" s="495">
        <v>5</v>
      </c>
      <c r="G13" s="498">
        <f t="shared" si="0"/>
        <v>98</v>
      </c>
      <c r="H13" s="498">
        <f t="shared" si="1"/>
        <v>98</v>
      </c>
    </row>
    <row r="14" spans="1:10" s="60" customFormat="1" ht="14.1" customHeight="1">
      <c r="A14" s="493" t="s">
        <v>1947</v>
      </c>
      <c r="B14" s="494" t="s">
        <v>1948</v>
      </c>
      <c r="C14" s="495">
        <v>667</v>
      </c>
      <c r="D14" s="495">
        <v>667</v>
      </c>
      <c r="E14" s="495">
        <v>12</v>
      </c>
      <c r="F14" s="495">
        <v>12</v>
      </c>
      <c r="G14" s="498">
        <f t="shared" si="0"/>
        <v>679</v>
      </c>
      <c r="H14" s="498">
        <f t="shared" si="1"/>
        <v>679</v>
      </c>
    </row>
    <row r="15" spans="1:10" s="60" customFormat="1" ht="14.1" customHeight="1">
      <c r="A15" s="493" t="s">
        <v>1949</v>
      </c>
      <c r="B15" s="494" t="s">
        <v>1950</v>
      </c>
      <c r="C15" s="495">
        <v>650</v>
      </c>
      <c r="D15" s="495">
        <v>650</v>
      </c>
      <c r="E15" s="495">
        <v>7</v>
      </c>
      <c r="F15" s="495">
        <v>7</v>
      </c>
      <c r="G15" s="498">
        <f t="shared" si="0"/>
        <v>657</v>
      </c>
      <c r="H15" s="498">
        <f t="shared" si="1"/>
        <v>657</v>
      </c>
    </row>
    <row r="16" spans="1:10" s="60" customFormat="1" ht="14.1" customHeight="1">
      <c r="A16" s="493" t="s">
        <v>1951</v>
      </c>
      <c r="B16" s="494" t="s">
        <v>1952</v>
      </c>
      <c r="C16" s="495">
        <v>0</v>
      </c>
      <c r="D16" s="495">
        <v>0</v>
      </c>
      <c r="E16" s="495">
        <v>1</v>
      </c>
      <c r="F16" s="495">
        <v>1</v>
      </c>
      <c r="G16" s="498">
        <f t="shared" si="0"/>
        <v>1</v>
      </c>
      <c r="H16" s="498">
        <f t="shared" si="1"/>
        <v>1</v>
      </c>
    </row>
    <row r="17" spans="1:8" s="60" customFormat="1" ht="14.1" customHeight="1">
      <c r="A17" s="493" t="s">
        <v>1953</v>
      </c>
      <c r="B17" s="494" t="s">
        <v>1954</v>
      </c>
      <c r="C17" s="495">
        <v>2</v>
      </c>
      <c r="D17" s="495">
        <v>2</v>
      </c>
      <c r="E17" s="495">
        <v>0</v>
      </c>
      <c r="F17" s="495">
        <v>0</v>
      </c>
      <c r="G17" s="498">
        <f t="shared" si="0"/>
        <v>2</v>
      </c>
      <c r="H17" s="498">
        <f t="shared" si="1"/>
        <v>2</v>
      </c>
    </row>
    <row r="18" spans="1:8" s="60" customFormat="1" ht="14.1" customHeight="1">
      <c r="A18" s="493" t="s">
        <v>1955</v>
      </c>
      <c r="B18" s="494" t="s">
        <v>1956</v>
      </c>
      <c r="C18" s="495">
        <v>68</v>
      </c>
      <c r="D18" s="495">
        <v>68</v>
      </c>
      <c r="E18" s="495">
        <v>21</v>
      </c>
      <c r="F18" s="495">
        <v>21</v>
      </c>
      <c r="G18" s="498">
        <f t="shared" si="0"/>
        <v>89</v>
      </c>
      <c r="H18" s="498">
        <f t="shared" si="1"/>
        <v>89</v>
      </c>
    </row>
    <row r="19" spans="1:8" s="60" customFormat="1" ht="14.1" customHeight="1">
      <c r="A19" s="493" t="s">
        <v>1957</v>
      </c>
      <c r="B19" s="494" t="s">
        <v>1958</v>
      </c>
      <c r="C19" s="495">
        <v>922</v>
      </c>
      <c r="D19" s="495">
        <v>922</v>
      </c>
      <c r="E19" s="495">
        <v>35</v>
      </c>
      <c r="F19" s="495">
        <v>35</v>
      </c>
      <c r="G19" s="498">
        <f t="shared" si="0"/>
        <v>957</v>
      </c>
      <c r="H19" s="498">
        <f t="shared" si="1"/>
        <v>957</v>
      </c>
    </row>
    <row r="20" spans="1:8" s="60" customFormat="1" ht="14.1" customHeight="1">
      <c r="A20" s="493" t="s">
        <v>1959</v>
      </c>
      <c r="B20" s="494" t="s">
        <v>1960</v>
      </c>
      <c r="C20" s="495">
        <v>189</v>
      </c>
      <c r="D20" s="495">
        <v>189</v>
      </c>
      <c r="E20" s="495">
        <v>27</v>
      </c>
      <c r="F20" s="495">
        <v>27</v>
      </c>
      <c r="G20" s="498">
        <f t="shared" si="0"/>
        <v>216</v>
      </c>
      <c r="H20" s="498">
        <f t="shared" si="1"/>
        <v>216</v>
      </c>
    </row>
    <row r="21" spans="1:8" s="60" customFormat="1" ht="14.1" customHeight="1">
      <c r="A21" s="493" t="s">
        <v>1961</v>
      </c>
      <c r="B21" s="494" t="s">
        <v>1962</v>
      </c>
      <c r="C21" s="495">
        <v>726</v>
      </c>
      <c r="D21" s="495">
        <v>726</v>
      </c>
      <c r="E21" s="495">
        <v>27</v>
      </c>
      <c r="F21" s="495">
        <v>27</v>
      </c>
      <c r="G21" s="498">
        <f t="shared" si="0"/>
        <v>753</v>
      </c>
      <c r="H21" s="498">
        <f t="shared" si="1"/>
        <v>753</v>
      </c>
    </row>
    <row r="22" spans="1:8" s="60" customFormat="1" ht="14.1" customHeight="1">
      <c r="A22" s="493" t="s">
        <v>1963</v>
      </c>
      <c r="B22" s="494" t="s">
        <v>1964</v>
      </c>
      <c r="C22" s="495">
        <v>503</v>
      </c>
      <c r="D22" s="495">
        <v>503</v>
      </c>
      <c r="E22" s="495">
        <v>23</v>
      </c>
      <c r="F22" s="495">
        <v>23</v>
      </c>
      <c r="G22" s="498">
        <f t="shared" si="0"/>
        <v>526</v>
      </c>
      <c r="H22" s="498">
        <f t="shared" si="1"/>
        <v>526</v>
      </c>
    </row>
    <row r="23" spans="1:8" s="60" customFormat="1" ht="14.1" customHeight="1">
      <c r="A23" s="493" t="s">
        <v>1965</v>
      </c>
      <c r="B23" s="494" t="s">
        <v>1966</v>
      </c>
      <c r="C23" s="495">
        <v>1</v>
      </c>
      <c r="D23" s="495">
        <v>1</v>
      </c>
      <c r="E23" s="495">
        <v>0</v>
      </c>
      <c r="F23" s="495">
        <v>0</v>
      </c>
      <c r="G23" s="498">
        <f t="shared" si="0"/>
        <v>1</v>
      </c>
      <c r="H23" s="498">
        <f t="shared" si="1"/>
        <v>1</v>
      </c>
    </row>
    <row r="24" spans="1:8" s="60" customFormat="1" ht="14.1" customHeight="1">
      <c r="A24" s="493" t="s">
        <v>1967</v>
      </c>
      <c r="B24" s="494" t="s">
        <v>1968</v>
      </c>
      <c r="C24" s="495">
        <v>3</v>
      </c>
      <c r="D24" s="495">
        <v>3</v>
      </c>
      <c r="E24" s="495">
        <v>0</v>
      </c>
      <c r="F24" s="495">
        <v>0</v>
      </c>
      <c r="G24" s="498">
        <f t="shared" si="0"/>
        <v>3</v>
      </c>
      <c r="H24" s="498">
        <f t="shared" si="1"/>
        <v>3</v>
      </c>
    </row>
    <row r="25" spans="1:8" s="60" customFormat="1" ht="14.1" customHeight="1">
      <c r="A25" s="493" t="s">
        <v>1969</v>
      </c>
      <c r="B25" s="494" t="s">
        <v>1970</v>
      </c>
      <c r="C25" s="495">
        <v>0</v>
      </c>
      <c r="D25" s="495">
        <v>0</v>
      </c>
      <c r="E25" s="495">
        <v>1</v>
      </c>
      <c r="F25" s="495">
        <v>1</v>
      </c>
      <c r="G25" s="498">
        <f t="shared" si="0"/>
        <v>1</v>
      </c>
      <c r="H25" s="498">
        <f t="shared" si="1"/>
        <v>1</v>
      </c>
    </row>
    <row r="26" spans="1:8" s="60" customFormat="1" ht="14.1" customHeight="1">
      <c r="A26" s="493" t="s">
        <v>1971</v>
      </c>
      <c r="B26" s="494" t="s">
        <v>1972</v>
      </c>
      <c r="C26" s="495">
        <v>3</v>
      </c>
      <c r="D26" s="495">
        <v>3</v>
      </c>
      <c r="E26" s="495">
        <v>0</v>
      </c>
      <c r="F26" s="495">
        <v>0</v>
      </c>
      <c r="G26" s="498">
        <f t="shared" si="0"/>
        <v>3</v>
      </c>
      <c r="H26" s="498">
        <f t="shared" si="1"/>
        <v>3</v>
      </c>
    </row>
    <row r="27" spans="1:8" s="60" customFormat="1" ht="14.1" customHeight="1">
      <c r="A27" s="493" t="s">
        <v>1973</v>
      </c>
      <c r="B27" s="494" t="s">
        <v>1974</v>
      </c>
      <c r="C27" s="495">
        <v>617</v>
      </c>
      <c r="D27" s="495">
        <v>617</v>
      </c>
      <c r="E27" s="495">
        <v>16</v>
      </c>
      <c r="F27" s="495">
        <v>16</v>
      </c>
      <c r="G27" s="498">
        <f t="shared" si="0"/>
        <v>633</v>
      </c>
      <c r="H27" s="498">
        <f t="shared" si="1"/>
        <v>633</v>
      </c>
    </row>
    <row r="28" spans="1:8" s="60" customFormat="1" ht="14.1" customHeight="1">
      <c r="A28" s="493" t="s">
        <v>1975</v>
      </c>
      <c r="B28" s="494" t="s">
        <v>1976</v>
      </c>
      <c r="C28" s="495">
        <v>8</v>
      </c>
      <c r="D28" s="495">
        <v>8</v>
      </c>
      <c r="E28" s="495">
        <v>0</v>
      </c>
      <c r="F28" s="495">
        <v>0</v>
      </c>
      <c r="G28" s="498">
        <f t="shared" si="0"/>
        <v>8</v>
      </c>
      <c r="H28" s="498">
        <f t="shared" si="1"/>
        <v>8</v>
      </c>
    </row>
    <row r="29" spans="1:8" s="60" customFormat="1" ht="14.1" customHeight="1">
      <c r="A29" s="493" t="s">
        <v>1977</v>
      </c>
      <c r="B29" s="494" t="s">
        <v>1978</v>
      </c>
      <c r="C29" s="495">
        <v>558</v>
      </c>
      <c r="D29" s="495">
        <v>558</v>
      </c>
      <c r="E29" s="495">
        <v>99</v>
      </c>
      <c r="F29" s="495">
        <v>99</v>
      </c>
      <c r="G29" s="498">
        <f t="shared" si="0"/>
        <v>657</v>
      </c>
      <c r="H29" s="498">
        <f t="shared" si="1"/>
        <v>657</v>
      </c>
    </row>
    <row r="30" spans="1:8" s="60" customFormat="1" ht="14.1" customHeight="1">
      <c r="A30" s="493" t="s">
        <v>1979</v>
      </c>
      <c r="B30" s="494" t="s">
        <v>1980</v>
      </c>
      <c r="C30" s="495">
        <v>264</v>
      </c>
      <c r="D30" s="495">
        <v>264</v>
      </c>
      <c r="E30" s="495">
        <v>36</v>
      </c>
      <c r="F30" s="495">
        <v>36</v>
      </c>
      <c r="G30" s="498">
        <f t="shared" si="0"/>
        <v>300</v>
      </c>
      <c r="H30" s="498">
        <f t="shared" si="1"/>
        <v>300</v>
      </c>
    </row>
    <row r="31" spans="1:8" s="60" customFormat="1" ht="14.1" customHeight="1">
      <c r="A31" s="493" t="s">
        <v>1981</v>
      </c>
      <c r="B31" s="494" t="s">
        <v>1982</v>
      </c>
      <c r="C31" s="495">
        <v>333</v>
      </c>
      <c r="D31" s="495">
        <v>333</v>
      </c>
      <c r="E31" s="495">
        <v>53</v>
      </c>
      <c r="F31" s="495">
        <v>53</v>
      </c>
      <c r="G31" s="498">
        <f t="shared" si="0"/>
        <v>386</v>
      </c>
      <c r="H31" s="498">
        <f t="shared" si="1"/>
        <v>386</v>
      </c>
    </row>
    <row r="32" spans="1:8" s="60" customFormat="1" ht="14.1" customHeight="1">
      <c r="A32" s="493" t="s">
        <v>1983</v>
      </c>
      <c r="B32" s="494" t="s">
        <v>1984</v>
      </c>
      <c r="C32" s="495">
        <v>268</v>
      </c>
      <c r="D32" s="495">
        <v>268</v>
      </c>
      <c r="E32" s="495">
        <v>15</v>
      </c>
      <c r="F32" s="495">
        <v>15</v>
      </c>
      <c r="G32" s="498">
        <f t="shared" si="0"/>
        <v>283</v>
      </c>
      <c r="H32" s="498">
        <f t="shared" si="1"/>
        <v>283</v>
      </c>
    </row>
    <row r="33" spans="1:8" s="60" customFormat="1" ht="14.1" customHeight="1">
      <c r="A33" s="493" t="s">
        <v>1985</v>
      </c>
      <c r="B33" s="494" t="s">
        <v>1986</v>
      </c>
      <c r="C33" s="495">
        <v>24</v>
      </c>
      <c r="D33" s="495">
        <v>24</v>
      </c>
      <c r="E33" s="495">
        <v>4</v>
      </c>
      <c r="F33" s="495">
        <v>4</v>
      </c>
      <c r="G33" s="498">
        <f t="shared" si="0"/>
        <v>28</v>
      </c>
      <c r="H33" s="498">
        <f t="shared" si="1"/>
        <v>28</v>
      </c>
    </row>
    <row r="34" spans="1:8" s="60" customFormat="1" ht="14.1" customHeight="1">
      <c r="A34" s="493" t="s">
        <v>1987</v>
      </c>
      <c r="B34" s="494" t="s">
        <v>1988</v>
      </c>
      <c r="C34" s="495">
        <v>6</v>
      </c>
      <c r="D34" s="495">
        <v>6</v>
      </c>
      <c r="E34" s="495">
        <v>0</v>
      </c>
      <c r="F34" s="495">
        <v>0</v>
      </c>
      <c r="G34" s="498">
        <f t="shared" si="0"/>
        <v>6</v>
      </c>
      <c r="H34" s="498">
        <f t="shared" si="1"/>
        <v>6</v>
      </c>
    </row>
    <row r="35" spans="1:8" s="60" customFormat="1" ht="14.1" customHeight="1">
      <c r="A35" s="493" t="s">
        <v>1989</v>
      </c>
      <c r="B35" s="494" t="s">
        <v>1990</v>
      </c>
      <c r="C35" s="495">
        <v>42</v>
      </c>
      <c r="D35" s="495">
        <v>42</v>
      </c>
      <c r="E35" s="495">
        <v>0</v>
      </c>
      <c r="F35" s="495">
        <v>0</v>
      </c>
      <c r="G35" s="498">
        <f t="shared" si="0"/>
        <v>42</v>
      </c>
      <c r="H35" s="498">
        <f t="shared" si="1"/>
        <v>42</v>
      </c>
    </row>
    <row r="36" spans="1:8" s="60" customFormat="1" ht="14.1" customHeight="1">
      <c r="A36" s="493" t="s">
        <v>1991</v>
      </c>
      <c r="B36" s="494" t="s">
        <v>1992</v>
      </c>
      <c r="C36" s="495">
        <v>2</v>
      </c>
      <c r="D36" s="495">
        <v>2</v>
      </c>
      <c r="E36" s="495">
        <v>0</v>
      </c>
      <c r="F36" s="495">
        <v>0</v>
      </c>
      <c r="G36" s="498">
        <f t="shared" si="0"/>
        <v>2</v>
      </c>
      <c r="H36" s="498">
        <f t="shared" si="1"/>
        <v>2</v>
      </c>
    </row>
    <row r="37" spans="1:8" s="60" customFormat="1" ht="14.1" customHeight="1">
      <c r="A37" s="493" t="s">
        <v>1993</v>
      </c>
      <c r="B37" s="494" t="s">
        <v>1994</v>
      </c>
      <c r="C37" s="495">
        <v>647</v>
      </c>
      <c r="D37" s="495">
        <v>647</v>
      </c>
      <c r="E37" s="495">
        <v>39</v>
      </c>
      <c r="F37" s="495">
        <v>39</v>
      </c>
      <c r="G37" s="498">
        <f t="shared" si="0"/>
        <v>686</v>
      </c>
      <c r="H37" s="498">
        <f t="shared" si="1"/>
        <v>686</v>
      </c>
    </row>
    <row r="38" spans="1:8" s="60" customFormat="1" ht="14.1" customHeight="1">
      <c r="A38" s="493" t="s">
        <v>1995</v>
      </c>
      <c r="B38" s="494" t="s">
        <v>1996</v>
      </c>
      <c r="C38" s="495">
        <v>245</v>
      </c>
      <c r="D38" s="495">
        <v>245</v>
      </c>
      <c r="E38" s="495">
        <v>29</v>
      </c>
      <c r="F38" s="495">
        <v>29</v>
      </c>
      <c r="G38" s="498">
        <f t="shared" si="0"/>
        <v>274</v>
      </c>
      <c r="H38" s="498">
        <f t="shared" si="1"/>
        <v>274</v>
      </c>
    </row>
    <row r="39" spans="1:8" s="60" customFormat="1" ht="14.1" customHeight="1">
      <c r="A39" s="493" t="s">
        <v>1997</v>
      </c>
      <c r="B39" s="494" t="s">
        <v>1998</v>
      </c>
      <c r="C39" s="495">
        <v>1070</v>
      </c>
      <c r="D39" s="495">
        <v>1070</v>
      </c>
      <c r="E39" s="495">
        <v>50</v>
      </c>
      <c r="F39" s="495">
        <v>50</v>
      </c>
      <c r="G39" s="498">
        <f t="shared" si="0"/>
        <v>1120</v>
      </c>
      <c r="H39" s="498">
        <f t="shared" si="1"/>
        <v>1120</v>
      </c>
    </row>
    <row r="40" spans="1:8" s="60" customFormat="1" ht="14.1" customHeight="1">
      <c r="A40" s="493" t="s">
        <v>1999</v>
      </c>
      <c r="B40" s="494" t="s">
        <v>2000</v>
      </c>
      <c r="C40" s="495">
        <v>14</v>
      </c>
      <c r="D40" s="495">
        <v>14</v>
      </c>
      <c r="E40" s="495">
        <v>1</v>
      </c>
      <c r="F40" s="495">
        <v>1</v>
      </c>
      <c r="G40" s="498">
        <f t="shared" si="0"/>
        <v>15</v>
      </c>
      <c r="H40" s="498">
        <f t="shared" si="1"/>
        <v>15</v>
      </c>
    </row>
    <row r="41" spans="1:8" s="60" customFormat="1" ht="14.1" customHeight="1">
      <c r="A41" s="493" t="s">
        <v>2001</v>
      </c>
      <c r="B41" s="494" t="s">
        <v>2002</v>
      </c>
      <c r="C41" s="495">
        <v>1</v>
      </c>
      <c r="D41" s="495">
        <v>1</v>
      </c>
      <c r="E41" s="495">
        <v>0</v>
      </c>
      <c r="F41" s="495">
        <v>0</v>
      </c>
      <c r="G41" s="498">
        <f t="shared" si="0"/>
        <v>1</v>
      </c>
      <c r="H41" s="498">
        <f t="shared" si="1"/>
        <v>1</v>
      </c>
    </row>
    <row r="42" spans="1:8" s="60" customFormat="1" ht="14.1" customHeight="1">
      <c r="A42" s="493" t="s">
        <v>2003</v>
      </c>
      <c r="B42" s="494" t="s">
        <v>2004</v>
      </c>
      <c r="C42" s="495">
        <v>4300</v>
      </c>
      <c r="D42" s="495">
        <v>4300</v>
      </c>
      <c r="E42" s="495">
        <v>1382</v>
      </c>
      <c r="F42" s="495">
        <v>1382</v>
      </c>
      <c r="G42" s="498">
        <f t="shared" si="0"/>
        <v>5682</v>
      </c>
      <c r="H42" s="498">
        <f t="shared" si="1"/>
        <v>5682</v>
      </c>
    </row>
    <row r="43" spans="1:8" s="60" customFormat="1" ht="14.1" customHeight="1">
      <c r="A43" s="493" t="s">
        <v>2005</v>
      </c>
      <c r="B43" s="494" t="s">
        <v>2006</v>
      </c>
      <c r="C43" s="495">
        <v>0</v>
      </c>
      <c r="D43" s="495">
        <v>0</v>
      </c>
      <c r="E43" s="495">
        <v>1</v>
      </c>
      <c r="F43" s="495">
        <v>1</v>
      </c>
      <c r="G43" s="498">
        <f t="shared" si="0"/>
        <v>1</v>
      </c>
      <c r="H43" s="498">
        <f t="shared" si="1"/>
        <v>1</v>
      </c>
    </row>
    <row r="44" spans="1:8" s="60" customFormat="1" ht="14.1" customHeight="1">
      <c r="A44" s="493" t="s">
        <v>2007</v>
      </c>
      <c r="B44" s="494" t="s">
        <v>2008</v>
      </c>
      <c r="C44" s="495">
        <v>4</v>
      </c>
      <c r="D44" s="495">
        <v>4</v>
      </c>
      <c r="E44" s="495">
        <v>0</v>
      </c>
      <c r="F44" s="495">
        <v>0</v>
      </c>
      <c r="G44" s="498">
        <f t="shared" si="0"/>
        <v>4</v>
      </c>
      <c r="H44" s="498">
        <f t="shared" si="1"/>
        <v>4</v>
      </c>
    </row>
    <row r="45" spans="1:8" s="60" customFormat="1" ht="14.1" customHeight="1">
      <c r="A45" s="493" t="s">
        <v>2009</v>
      </c>
      <c r="B45" s="494" t="s">
        <v>2010</v>
      </c>
      <c r="C45" s="495">
        <v>11</v>
      </c>
      <c r="D45" s="495">
        <v>11</v>
      </c>
      <c r="E45" s="495">
        <v>1</v>
      </c>
      <c r="F45" s="495">
        <v>1</v>
      </c>
      <c r="G45" s="498">
        <f t="shared" si="0"/>
        <v>12</v>
      </c>
      <c r="H45" s="498">
        <f t="shared" si="1"/>
        <v>12</v>
      </c>
    </row>
    <row r="46" spans="1:8" s="60" customFormat="1" ht="14.1" customHeight="1">
      <c r="A46" s="493" t="s">
        <v>2011</v>
      </c>
      <c r="B46" s="494" t="s">
        <v>2012</v>
      </c>
      <c r="C46" s="495">
        <v>82</v>
      </c>
      <c r="D46" s="495">
        <v>82</v>
      </c>
      <c r="E46" s="495">
        <v>6</v>
      </c>
      <c r="F46" s="495">
        <v>6</v>
      </c>
      <c r="G46" s="498">
        <f t="shared" si="0"/>
        <v>88</v>
      </c>
      <c r="H46" s="498">
        <f t="shared" si="1"/>
        <v>88</v>
      </c>
    </row>
    <row r="47" spans="1:8" s="60" customFormat="1" ht="14.1" customHeight="1">
      <c r="A47" s="493" t="s">
        <v>2013</v>
      </c>
      <c r="B47" s="494" t="s">
        <v>2014</v>
      </c>
      <c r="C47" s="495">
        <v>64</v>
      </c>
      <c r="D47" s="495">
        <v>64</v>
      </c>
      <c r="E47" s="495">
        <v>1</v>
      </c>
      <c r="F47" s="495">
        <v>1</v>
      </c>
      <c r="G47" s="498">
        <f t="shared" si="0"/>
        <v>65</v>
      </c>
      <c r="H47" s="498">
        <f t="shared" si="1"/>
        <v>65</v>
      </c>
    </row>
    <row r="48" spans="1:8" s="60" customFormat="1" ht="14.1" customHeight="1">
      <c r="A48" s="493" t="s">
        <v>2015</v>
      </c>
      <c r="B48" s="494" t="s">
        <v>2016</v>
      </c>
      <c r="C48" s="495">
        <v>2</v>
      </c>
      <c r="D48" s="495">
        <v>2</v>
      </c>
      <c r="E48" s="495">
        <v>0</v>
      </c>
      <c r="F48" s="495">
        <v>0</v>
      </c>
      <c r="G48" s="498">
        <f t="shared" si="0"/>
        <v>2</v>
      </c>
      <c r="H48" s="498">
        <f t="shared" si="1"/>
        <v>2</v>
      </c>
    </row>
    <row r="49" spans="1:8" s="60" customFormat="1" ht="14.1" customHeight="1">
      <c r="A49" s="493" t="s">
        <v>2017</v>
      </c>
      <c r="B49" s="494" t="s">
        <v>2018</v>
      </c>
      <c r="C49" s="495">
        <v>91</v>
      </c>
      <c r="D49" s="495">
        <v>91</v>
      </c>
      <c r="E49" s="495">
        <v>44</v>
      </c>
      <c r="F49" s="495">
        <v>44</v>
      </c>
      <c r="G49" s="498">
        <f t="shared" si="0"/>
        <v>135</v>
      </c>
      <c r="H49" s="498">
        <f t="shared" si="1"/>
        <v>135</v>
      </c>
    </row>
    <row r="50" spans="1:8" s="60" customFormat="1" ht="14.1" customHeight="1">
      <c r="A50" s="493" t="s">
        <v>2019</v>
      </c>
      <c r="B50" s="494" t="s">
        <v>2020</v>
      </c>
      <c r="C50" s="495">
        <v>13</v>
      </c>
      <c r="D50" s="495">
        <v>13</v>
      </c>
      <c r="E50" s="495">
        <v>2</v>
      </c>
      <c r="F50" s="495">
        <v>2</v>
      </c>
      <c r="G50" s="498">
        <f t="shared" si="0"/>
        <v>15</v>
      </c>
      <c r="H50" s="498">
        <f t="shared" si="1"/>
        <v>15</v>
      </c>
    </row>
    <row r="51" spans="1:8" s="60" customFormat="1" ht="14.1" customHeight="1">
      <c r="A51" s="493" t="s">
        <v>2021</v>
      </c>
      <c r="B51" s="494" t="s">
        <v>2022</v>
      </c>
      <c r="C51" s="495">
        <v>0</v>
      </c>
      <c r="D51" s="495">
        <v>0</v>
      </c>
      <c r="E51" s="495">
        <v>1</v>
      </c>
      <c r="F51" s="495">
        <v>1</v>
      </c>
      <c r="G51" s="498">
        <f t="shared" si="0"/>
        <v>1</v>
      </c>
      <c r="H51" s="498">
        <f t="shared" si="1"/>
        <v>1</v>
      </c>
    </row>
    <row r="52" spans="1:8" s="60" customFormat="1" ht="14.1" customHeight="1">
      <c r="A52" s="493" t="s">
        <v>2023</v>
      </c>
      <c r="B52" s="494" t="s">
        <v>2024</v>
      </c>
      <c r="C52" s="495">
        <v>463</v>
      </c>
      <c r="D52" s="495">
        <v>463</v>
      </c>
      <c r="E52" s="495">
        <v>303</v>
      </c>
      <c r="F52" s="495">
        <v>303</v>
      </c>
      <c r="G52" s="498">
        <f t="shared" si="0"/>
        <v>766</v>
      </c>
      <c r="H52" s="498">
        <f t="shared" si="1"/>
        <v>766</v>
      </c>
    </row>
    <row r="53" spans="1:8" s="60" customFormat="1" ht="14.1" customHeight="1">
      <c r="A53" s="493" t="s">
        <v>2025</v>
      </c>
      <c r="B53" s="494" t="s">
        <v>2026</v>
      </c>
      <c r="C53" s="495">
        <v>0</v>
      </c>
      <c r="D53" s="495">
        <v>0</v>
      </c>
      <c r="E53" s="495">
        <v>6</v>
      </c>
      <c r="F53" s="495">
        <v>6</v>
      </c>
      <c r="G53" s="498">
        <f t="shared" si="0"/>
        <v>6</v>
      </c>
      <c r="H53" s="498">
        <f t="shared" si="1"/>
        <v>6</v>
      </c>
    </row>
    <row r="54" spans="1:8" s="60" customFormat="1" ht="14.1" customHeight="1">
      <c r="A54" s="493" t="s">
        <v>2027</v>
      </c>
      <c r="B54" s="494" t="s">
        <v>2028</v>
      </c>
      <c r="C54" s="495">
        <v>471</v>
      </c>
      <c r="D54" s="495">
        <v>471</v>
      </c>
      <c r="E54" s="495">
        <v>96</v>
      </c>
      <c r="F54" s="495">
        <v>96</v>
      </c>
      <c r="G54" s="498">
        <f t="shared" si="0"/>
        <v>567</v>
      </c>
      <c r="H54" s="498">
        <f t="shared" si="1"/>
        <v>567</v>
      </c>
    </row>
    <row r="55" spans="1:8" s="60" customFormat="1" ht="14.1" customHeight="1">
      <c r="A55" s="493" t="s">
        <v>2029</v>
      </c>
      <c r="B55" s="494" t="s">
        <v>2030</v>
      </c>
      <c r="C55" s="495">
        <v>4</v>
      </c>
      <c r="D55" s="495">
        <v>4</v>
      </c>
      <c r="E55" s="495">
        <v>0</v>
      </c>
      <c r="F55" s="495">
        <v>0</v>
      </c>
      <c r="G55" s="498">
        <f t="shared" si="0"/>
        <v>4</v>
      </c>
      <c r="H55" s="498">
        <f t="shared" si="1"/>
        <v>4</v>
      </c>
    </row>
    <row r="56" spans="1:8" s="60" customFormat="1" ht="14.1" customHeight="1">
      <c r="A56" s="493" t="s">
        <v>2031</v>
      </c>
      <c r="B56" s="494" t="s">
        <v>2032</v>
      </c>
      <c r="C56" s="495">
        <v>6</v>
      </c>
      <c r="D56" s="495">
        <v>6</v>
      </c>
      <c r="E56" s="495">
        <v>0</v>
      </c>
      <c r="F56" s="495">
        <v>0</v>
      </c>
      <c r="G56" s="498">
        <f t="shared" si="0"/>
        <v>6</v>
      </c>
      <c r="H56" s="498">
        <f t="shared" si="1"/>
        <v>6</v>
      </c>
    </row>
    <row r="57" spans="1:8" s="60" customFormat="1" ht="14.1" customHeight="1">
      <c r="A57" s="493" t="s">
        <v>2033</v>
      </c>
      <c r="B57" s="494" t="s">
        <v>2034</v>
      </c>
      <c r="C57" s="495">
        <v>3</v>
      </c>
      <c r="D57" s="495">
        <v>3</v>
      </c>
      <c r="E57" s="495">
        <v>0</v>
      </c>
      <c r="F57" s="495">
        <v>0</v>
      </c>
      <c r="G57" s="498">
        <f t="shared" si="0"/>
        <v>3</v>
      </c>
      <c r="H57" s="498">
        <f t="shared" si="1"/>
        <v>3</v>
      </c>
    </row>
    <row r="58" spans="1:8" s="60" customFormat="1" ht="14.1" customHeight="1">
      <c r="A58" s="493" t="s">
        <v>2035</v>
      </c>
      <c r="B58" s="494" t="s">
        <v>2036</v>
      </c>
      <c r="C58" s="495">
        <v>28</v>
      </c>
      <c r="D58" s="495">
        <v>28</v>
      </c>
      <c r="E58" s="495">
        <v>11</v>
      </c>
      <c r="F58" s="495">
        <v>11</v>
      </c>
      <c r="G58" s="498">
        <f t="shared" si="0"/>
        <v>39</v>
      </c>
      <c r="H58" s="498">
        <f t="shared" si="1"/>
        <v>39</v>
      </c>
    </row>
    <row r="59" spans="1:8" s="60" customFormat="1" ht="14.1" customHeight="1">
      <c r="A59" s="493" t="s">
        <v>148</v>
      </c>
      <c r="B59" s="494" t="s">
        <v>2037</v>
      </c>
      <c r="C59" s="495">
        <v>1798</v>
      </c>
      <c r="D59" s="495">
        <v>1798</v>
      </c>
      <c r="E59" s="495">
        <v>13</v>
      </c>
      <c r="F59" s="495">
        <v>13</v>
      </c>
      <c r="G59" s="498">
        <f t="shared" si="0"/>
        <v>1811</v>
      </c>
      <c r="H59" s="498">
        <f t="shared" si="1"/>
        <v>1811</v>
      </c>
    </row>
    <row r="60" spans="1:8" s="60" customFormat="1" ht="14.1" customHeight="1">
      <c r="A60" s="493" t="s">
        <v>148</v>
      </c>
      <c r="B60" s="494" t="s">
        <v>2037</v>
      </c>
      <c r="C60" s="495">
        <v>424</v>
      </c>
      <c r="D60" s="495">
        <v>424</v>
      </c>
      <c r="E60" s="495">
        <v>0</v>
      </c>
      <c r="F60" s="495">
        <v>0</v>
      </c>
      <c r="G60" s="498">
        <f t="shared" si="0"/>
        <v>424</v>
      </c>
      <c r="H60" s="498">
        <f t="shared" si="1"/>
        <v>424</v>
      </c>
    </row>
    <row r="61" spans="1:8" s="60" customFormat="1" ht="14.1" customHeight="1">
      <c r="A61" s="493" t="s">
        <v>2038</v>
      </c>
      <c r="B61" s="494" t="s">
        <v>2039</v>
      </c>
      <c r="C61" s="495">
        <v>53</v>
      </c>
      <c r="D61" s="495">
        <v>53</v>
      </c>
      <c r="E61" s="495">
        <v>2</v>
      </c>
      <c r="F61" s="495">
        <v>2</v>
      </c>
      <c r="G61" s="498">
        <f t="shared" si="0"/>
        <v>55</v>
      </c>
      <c r="H61" s="498">
        <f t="shared" si="1"/>
        <v>55</v>
      </c>
    </row>
    <row r="62" spans="1:8" s="60" customFormat="1" ht="14.1" customHeight="1">
      <c r="A62" s="493" t="s">
        <v>2038</v>
      </c>
      <c r="B62" s="494" t="s">
        <v>2039</v>
      </c>
      <c r="C62" s="495">
        <v>1</v>
      </c>
      <c r="D62" s="495">
        <v>1</v>
      </c>
      <c r="E62" s="495">
        <v>0</v>
      </c>
      <c r="F62" s="495">
        <v>0</v>
      </c>
      <c r="G62" s="498">
        <f t="shared" si="0"/>
        <v>1</v>
      </c>
      <c r="H62" s="498">
        <f t="shared" si="1"/>
        <v>1</v>
      </c>
    </row>
    <row r="63" spans="1:8" s="60" customFormat="1" ht="14.1" customHeight="1">
      <c r="A63" s="273"/>
      <c r="B63" s="157"/>
      <c r="C63" s="497">
        <f>SUM(C11:C62)</f>
        <v>16167</v>
      </c>
      <c r="D63" s="497">
        <f t="shared" ref="D63:H63" si="2">SUM(D11:D62)</f>
        <v>16167</v>
      </c>
      <c r="E63" s="497">
        <f t="shared" si="2"/>
        <v>2384</v>
      </c>
      <c r="F63" s="497">
        <f t="shared" si="2"/>
        <v>2384</v>
      </c>
      <c r="G63" s="497">
        <f t="shared" si="2"/>
        <v>18551</v>
      </c>
      <c r="H63" s="497">
        <f t="shared" si="2"/>
        <v>18551</v>
      </c>
    </row>
    <row r="64" spans="1:8" s="60" customFormat="1" ht="14.1" customHeight="1">
      <c r="A64" s="499" t="s">
        <v>215</v>
      </c>
      <c r="B64" s="500"/>
      <c r="C64" s="143"/>
      <c r="D64" s="143"/>
      <c r="E64" s="143"/>
      <c r="F64" s="143"/>
      <c r="G64" s="143"/>
      <c r="H64" s="143"/>
    </row>
    <row r="65" spans="1:8" s="60" customFormat="1" ht="14.1" customHeight="1">
      <c r="A65" s="501" t="s">
        <v>148</v>
      </c>
      <c r="B65" s="502" t="s">
        <v>151</v>
      </c>
      <c r="C65" s="143">
        <v>424</v>
      </c>
      <c r="D65" s="143">
        <v>1162</v>
      </c>
      <c r="E65" s="143"/>
      <c r="F65" s="143"/>
      <c r="G65" s="143">
        <v>424</v>
      </c>
      <c r="H65" s="143">
        <v>1162</v>
      </c>
    </row>
    <row r="66" spans="1:8" s="60" customFormat="1" ht="14.1" customHeight="1">
      <c r="A66" s="503" t="s">
        <v>291</v>
      </c>
      <c r="B66" s="504"/>
      <c r="C66" s="505"/>
      <c r="D66" s="151"/>
      <c r="E66" s="151"/>
      <c r="F66" s="151"/>
      <c r="G66" s="151"/>
      <c r="H66" s="151"/>
    </row>
    <row r="67" spans="1:8" ht="14.1" customHeight="1">
      <c r="A67" s="272" t="s">
        <v>213</v>
      </c>
      <c r="B67" s="149"/>
      <c r="C67" s="143">
        <v>6285</v>
      </c>
      <c r="D67" s="143">
        <v>6285</v>
      </c>
      <c r="E67" s="143">
        <v>3151</v>
      </c>
      <c r="F67" s="143">
        <v>3151</v>
      </c>
      <c r="G67" s="143">
        <v>9436</v>
      </c>
      <c r="H67" s="143">
        <v>9436</v>
      </c>
    </row>
    <row r="68" spans="1:8" s="60" customFormat="1" ht="14.1" customHeight="1">
      <c r="A68" s="273" t="s">
        <v>214</v>
      </c>
      <c r="B68" s="157"/>
      <c r="C68" s="143">
        <v>6285</v>
      </c>
      <c r="D68" s="143">
        <v>6285</v>
      </c>
      <c r="E68" s="143">
        <v>3151</v>
      </c>
      <c r="F68" s="143">
        <v>3151</v>
      </c>
      <c r="G68" s="143">
        <v>9436</v>
      </c>
      <c r="H68" s="143">
        <v>9436</v>
      </c>
    </row>
    <row r="69" spans="1:8" s="60" customFormat="1" ht="14.1" customHeight="1">
      <c r="A69" s="493" t="s">
        <v>2041</v>
      </c>
      <c r="B69" s="494" t="s">
        <v>2042</v>
      </c>
      <c r="C69" s="495">
        <v>468</v>
      </c>
      <c r="D69" s="495">
        <v>468</v>
      </c>
      <c r="E69" s="495">
        <v>77</v>
      </c>
      <c r="F69" s="495">
        <v>77</v>
      </c>
      <c r="G69" s="496">
        <f>C69+E69</f>
        <v>545</v>
      </c>
      <c r="H69" s="496">
        <f>D69+F69</f>
        <v>545</v>
      </c>
    </row>
    <row r="70" spans="1:8" s="60" customFormat="1" ht="14.1" customHeight="1">
      <c r="A70" s="493" t="s">
        <v>2043</v>
      </c>
      <c r="B70" s="494" t="s">
        <v>2044</v>
      </c>
      <c r="C70" s="495">
        <v>2845</v>
      </c>
      <c r="D70" s="495">
        <v>2845</v>
      </c>
      <c r="E70" s="495">
        <v>1844</v>
      </c>
      <c r="F70" s="495">
        <v>1844</v>
      </c>
      <c r="G70" s="496">
        <f t="shared" ref="G70:G84" si="3">C70+E70</f>
        <v>4689</v>
      </c>
      <c r="H70" s="496">
        <f t="shared" ref="H70:H84" si="4">D70+F70</f>
        <v>4689</v>
      </c>
    </row>
    <row r="71" spans="1:8" s="60" customFormat="1" ht="14.1" customHeight="1">
      <c r="A71" s="493" t="s">
        <v>2045</v>
      </c>
      <c r="B71" s="494" t="s">
        <v>2046</v>
      </c>
      <c r="C71" s="495">
        <v>780</v>
      </c>
      <c r="D71" s="495">
        <v>780</v>
      </c>
      <c r="E71" s="495">
        <v>506</v>
      </c>
      <c r="F71" s="495">
        <v>506</v>
      </c>
      <c r="G71" s="496">
        <f t="shared" si="3"/>
        <v>1286</v>
      </c>
      <c r="H71" s="496">
        <f t="shared" si="4"/>
        <v>1286</v>
      </c>
    </row>
    <row r="72" spans="1:8" s="60" customFormat="1" ht="14.1" customHeight="1">
      <c r="A72" s="493" t="s">
        <v>2047</v>
      </c>
      <c r="B72" s="494" t="s">
        <v>2048</v>
      </c>
      <c r="C72" s="495">
        <v>1</v>
      </c>
      <c r="D72" s="495">
        <v>1</v>
      </c>
      <c r="E72" s="495">
        <v>0</v>
      </c>
      <c r="F72" s="495">
        <v>0</v>
      </c>
      <c r="G72" s="496">
        <f t="shared" si="3"/>
        <v>1</v>
      </c>
      <c r="H72" s="496">
        <f t="shared" si="4"/>
        <v>1</v>
      </c>
    </row>
    <row r="73" spans="1:8" s="60" customFormat="1" ht="14.1" customHeight="1">
      <c r="A73" s="493" t="s">
        <v>2049</v>
      </c>
      <c r="B73" s="494" t="s">
        <v>2050</v>
      </c>
      <c r="C73" s="495">
        <v>5</v>
      </c>
      <c r="D73" s="495">
        <v>5</v>
      </c>
      <c r="E73" s="495">
        <v>2</v>
      </c>
      <c r="F73" s="495">
        <v>2</v>
      </c>
      <c r="G73" s="496">
        <f t="shared" si="3"/>
        <v>7</v>
      </c>
      <c r="H73" s="496">
        <f t="shared" si="4"/>
        <v>7</v>
      </c>
    </row>
    <row r="74" spans="1:8" s="60" customFormat="1" ht="14.1" customHeight="1">
      <c r="A74" s="493" t="s">
        <v>2051</v>
      </c>
      <c r="B74" s="494" t="s">
        <v>2052</v>
      </c>
      <c r="C74" s="495">
        <v>25</v>
      </c>
      <c r="D74" s="495">
        <v>25</v>
      </c>
      <c r="E74" s="495">
        <v>2</v>
      </c>
      <c r="F74" s="495">
        <v>2</v>
      </c>
      <c r="G74" s="496">
        <f t="shared" si="3"/>
        <v>27</v>
      </c>
      <c r="H74" s="496">
        <f t="shared" si="4"/>
        <v>27</v>
      </c>
    </row>
    <row r="75" spans="1:8" s="60" customFormat="1" ht="14.1" customHeight="1">
      <c r="A75" s="493" t="s">
        <v>149</v>
      </c>
      <c r="B75" s="494" t="s">
        <v>2053</v>
      </c>
      <c r="C75" s="495">
        <v>948</v>
      </c>
      <c r="D75" s="495">
        <v>948</v>
      </c>
      <c r="E75" s="495">
        <v>31</v>
      </c>
      <c r="F75" s="495">
        <v>31</v>
      </c>
      <c r="G75" s="496">
        <f t="shared" si="3"/>
        <v>979</v>
      </c>
      <c r="H75" s="496">
        <f t="shared" si="4"/>
        <v>979</v>
      </c>
    </row>
    <row r="76" spans="1:8" s="60" customFormat="1" ht="14.1" customHeight="1">
      <c r="A76" s="493" t="s">
        <v>149</v>
      </c>
      <c r="B76" s="494" t="s">
        <v>2053</v>
      </c>
      <c r="C76" s="495">
        <v>48</v>
      </c>
      <c r="D76" s="495">
        <v>48</v>
      </c>
      <c r="E76" s="495">
        <v>0</v>
      </c>
      <c r="F76" s="495">
        <v>0</v>
      </c>
      <c r="G76" s="496">
        <f t="shared" si="3"/>
        <v>48</v>
      </c>
      <c r="H76" s="496">
        <f t="shared" si="4"/>
        <v>48</v>
      </c>
    </row>
    <row r="77" spans="1:8" s="60" customFormat="1" ht="14.1" customHeight="1">
      <c r="A77" s="493" t="s">
        <v>2054</v>
      </c>
      <c r="B77" s="494" t="s">
        <v>2055</v>
      </c>
      <c r="C77" s="495">
        <v>510</v>
      </c>
      <c r="D77" s="495">
        <v>510</v>
      </c>
      <c r="E77" s="495">
        <v>342</v>
      </c>
      <c r="F77" s="495">
        <v>342</v>
      </c>
      <c r="G77" s="496">
        <f t="shared" si="3"/>
        <v>852</v>
      </c>
      <c r="H77" s="496">
        <f t="shared" si="4"/>
        <v>852</v>
      </c>
    </row>
    <row r="78" spans="1:8" s="60" customFormat="1" ht="14.1" customHeight="1">
      <c r="A78" s="493" t="s">
        <v>2054</v>
      </c>
      <c r="B78" s="494" t="s">
        <v>2056</v>
      </c>
      <c r="C78" s="495">
        <v>532</v>
      </c>
      <c r="D78" s="495">
        <v>532</v>
      </c>
      <c r="E78" s="495">
        <v>287</v>
      </c>
      <c r="F78" s="495">
        <v>287</v>
      </c>
      <c r="G78" s="496">
        <f t="shared" si="3"/>
        <v>819</v>
      </c>
      <c r="H78" s="496">
        <f t="shared" si="4"/>
        <v>819</v>
      </c>
    </row>
    <row r="79" spans="1:8" s="60" customFormat="1" ht="14.1" customHeight="1">
      <c r="A79" s="493" t="s">
        <v>2075</v>
      </c>
      <c r="B79" s="494" t="s">
        <v>2076</v>
      </c>
      <c r="C79" s="495">
        <v>0</v>
      </c>
      <c r="D79" s="495">
        <v>0</v>
      </c>
      <c r="E79" s="495">
        <v>4</v>
      </c>
      <c r="F79" s="495">
        <v>4</v>
      </c>
      <c r="G79" s="496">
        <f t="shared" si="3"/>
        <v>4</v>
      </c>
      <c r="H79" s="496">
        <f t="shared" si="4"/>
        <v>4</v>
      </c>
    </row>
    <row r="80" spans="1:8" s="60" customFormat="1" ht="14.1" customHeight="1">
      <c r="A80" s="493" t="s">
        <v>2077</v>
      </c>
      <c r="B80" s="494" t="s">
        <v>2078</v>
      </c>
      <c r="C80" s="495">
        <v>13</v>
      </c>
      <c r="D80" s="495">
        <v>13</v>
      </c>
      <c r="E80" s="495">
        <v>34</v>
      </c>
      <c r="F80" s="495">
        <v>34</v>
      </c>
      <c r="G80" s="496">
        <f t="shared" si="3"/>
        <v>47</v>
      </c>
      <c r="H80" s="496">
        <f t="shared" si="4"/>
        <v>47</v>
      </c>
    </row>
    <row r="81" spans="1:8" s="60" customFormat="1" ht="14.1" customHeight="1">
      <c r="A81" s="493" t="s">
        <v>2079</v>
      </c>
      <c r="B81" s="494" t="s">
        <v>2080</v>
      </c>
      <c r="C81" s="495">
        <v>3</v>
      </c>
      <c r="D81" s="495">
        <v>3</v>
      </c>
      <c r="E81" s="495">
        <v>2</v>
      </c>
      <c r="F81" s="495">
        <v>2</v>
      </c>
      <c r="G81" s="496">
        <f t="shared" si="3"/>
        <v>5</v>
      </c>
      <c r="H81" s="496">
        <f t="shared" si="4"/>
        <v>5</v>
      </c>
    </row>
    <row r="82" spans="1:8" s="60" customFormat="1" ht="14.1" customHeight="1">
      <c r="A82" s="493" t="s">
        <v>2081</v>
      </c>
      <c r="B82" s="494" t="s">
        <v>2082</v>
      </c>
      <c r="C82" s="495">
        <v>100</v>
      </c>
      <c r="D82" s="495">
        <v>100</v>
      </c>
      <c r="E82" s="495">
        <v>18</v>
      </c>
      <c r="F82" s="495">
        <v>18</v>
      </c>
      <c r="G82" s="496">
        <f t="shared" si="3"/>
        <v>118</v>
      </c>
      <c r="H82" s="496">
        <f t="shared" si="4"/>
        <v>118</v>
      </c>
    </row>
    <row r="83" spans="1:8" s="60" customFormat="1" ht="14.1" customHeight="1">
      <c r="A83" s="493" t="s">
        <v>2083</v>
      </c>
      <c r="B83" s="494" t="s">
        <v>2084</v>
      </c>
      <c r="C83" s="495">
        <v>1</v>
      </c>
      <c r="D83" s="495">
        <v>1</v>
      </c>
      <c r="E83" s="495">
        <v>0</v>
      </c>
      <c r="F83" s="495">
        <v>0</v>
      </c>
      <c r="G83" s="496">
        <f t="shared" si="3"/>
        <v>1</v>
      </c>
      <c r="H83" s="496">
        <f t="shared" si="4"/>
        <v>1</v>
      </c>
    </row>
    <row r="84" spans="1:8" s="60" customFormat="1" ht="14.1" customHeight="1">
      <c r="A84" s="493" t="s">
        <v>2085</v>
      </c>
      <c r="B84" s="494" t="s">
        <v>2086</v>
      </c>
      <c r="C84" s="495">
        <v>6</v>
      </c>
      <c r="D84" s="495">
        <v>6</v>
      </c>
      <c r="E84" s="495">
        <v>2</v>
      </c>
      <c r="F84" s="495">
        <v>2</v>
      </c>
      <c r="G84" s="496">
        <f t="shared" si="3"/>
        <v>8</v>
      </c>
      <c r="H84" s="496">
        <f t="shared" si="4"/>
        <v>8</v>
      </c>
    </row>
    <row r="85" spans="1:8" s="60" customFormat="1" ht="14.1" customHeight="1">
      <c r="A85" s="495"/>
      <c r="B85" s="157"/>
      <c r="C85" s="497">
        <f>SUM(C69:C84)</f>
        <v>6285</v>
      </c>
      <c r="D85" s="497">
        <f t="shared" ref="D85:H85" si="5">SUM(D69:D84)</f>
        <v>6285</v>
      </c>
      <c r="E85" s="497">
        <f t="shared" si="5"/>
        <v>3151</v>
      </c>
      <c r="F85" s="497">
        <f t="shared" si="5"/>
        <v>3151</v>
      </c>
      <c r="G85" s="497">
        <f t="shared" si="5"/>
        <v>9436</v>
      </c>
      <c r="H85" s="497">
        <f t="shared" si="5"/>
        <v>9436</v>
      </c>
    </row>
    <row r="86" spans="1:8" s="60" customFormat="1" ht="14.1" customHeight="1">
      <c r="A86" s="153"/>
      <c r="B86" s="143"/>
      <c r="C86" s="143"/>
      <c r="D86" s="143"/>
      <c r="E86" s="143"/>
      <c r="F86" s="143"/>
      <c r="G86" s="143"/>
      <c r="H86" s="143"/>
    </row>
    <row r="87" spans="1:8" s="60" customFormat="1" ht="14.1" customHeight="1">
      <c r="A87" s="274" t="s">
        <v>215</v>
      </c>
      <c r="B87" s="158"/>
      <c r="C87" s="143"/>
      <c r="D87" s="143"/>
      <c r="E87" s="143"/>
      <c r="F87" s="143"/>
      <c r="G87" s="143"/>
      <c r="H87" s="143"/>
    </row>
    <row r="88" spans="1:8" s="60" customFormat="1" ht="14.1" customHeight="1">
      <c r="A88" s="153" t="s">
        <v>149</v>
      </c>
      <c r="B88" s="143" t="s">
        <v>150</v>
      </c>
      <c r="C88" s="143">
        <v>48</v>
      </c>
      <c r="D88" s="143">
        <v>100</v>
      </c>
      <c r="E88" s="143"/>
      <c r="F88" s="143"/>
      <c r="G88" s="143">
        <v>48</v>
      </c>
      <c r="H88" s="143">
        <v>100</v>
      </c>
    </row>
    <row r="89" spans="1:8" s="60" customFormat="1" ht="14.1" customHeight="1">
      <c r="A89" s="153"/>
      <c r="B89" s="143"/>
      <c r="C89" s="143"/>
      <c r="D89" s="143"/>
      <c r="E89" s="143"/>
      <c r="F89" s="143"/>
      <c r="G89" s="143"/>
      <c r="H89" s="143"/>
    </row>
    <row r="90" spans="1:8" s="60" customFormat="1" ht="14.1" customHeight="1">
      <c r="A90" s="153"/>
      <c r="B90" s="143"/>
      <c r="C90" s="143"/>
      <c r="D90" s="143"/>
      <c r="E90" s="143"/>
      <c r="F90" s="143"/>
      <c r="G90" s="143"/>
      <c r="H90" s="143"/>
    </row>
    <row r="91" spans="1:8" s="60" customFormat="1" ht="14.1" customHeight="1">
      <c r="A91" s="272" t="s">
        <v>292</v>
      </c>
      <c r="B91" s="150"/>
      <c r="C91" s="151"/>
      <c r="D91" s="151"/>
      <c r="E91" s="151"/>
      <c r="F91" s="151"/>
      <c r="G91" s="151"/>
      <c r="H91" s="151"/>
    </row>
    <row r="92" spans="1:8" ht="14.1" customHeight="1">
      <c r="A92" s="272" t="s">
        <v>213</v>
      </c>
      <c r="B92" s="149"/>
      <c r="C92" s="143"/>
      <c r="D92" s="143"/>
      <c r="E92" s="143"/>
      <c r="F92" s="143"/>
      <c r="G92" s="143"/>
      <c r="H92" s="143"/>
    </row>
    <row r="93" spans="1:8" s="60" customFormat="1" ht="14.1" customHeight="1">
      <c r="A93" s="273" t="s">
        <v>214</v>
      </c>
      <c r="B93" s="157"/>
      <c r="C93" s="143"/>
      <c r="D93" s="143"/>
      <c r="E93" s="143"/>
      <c r="F93" s="143"/>
      <c r="G93" s="143"/>
      <c r="H93" s="143"/>
    </row>
    <row r="94" spans="1:8" s="60" customFormat="1" ht="14.1" customHeight="1">
      <c r="A94" s="493" t="s">
        <v>2057</v>
      </c>
      <c r="B94" s="494" t="s">
        <v>2058</v>
      </c>
      <c r="C94" s="495">
        <v>36</v>
      </c>
      <c r="D94" s="495">
        <v>36</v>
      </c>
      <c r="E94" s="495">
        <v>41</v>
      </c>
      <c r="F94" s="495">
        <v>41</v>
      </c>
      <c r="G94" s="496">
        <f>C94+E94</f>
        <v>77</v>
      </c>
      <c r="H94" s="496">
        <f>D94+F94</f>
        <v>77</v>
      </c>
    </row>
    <row r="95" spans="1:8" s="60" customFormat="1" ht="14.1" customHeight="1">
      <c r="A95" s="493" t="s">
        <v>2059</v>
      </c>
      <c r="B95" s="494" t="s">
        <v>2060</v>
      </c>
      <c r="C95" s="495">
        <v>26</v>
      </c>
      <c r="D95" s="495">
        <v>26</v>
      </c>
      <c r="E95" s="495">
        <v>18</v>
      </c>
      <c r="F95" s="495">
        <v>18</v>
      </c>
      <c r="G95" s="496">
        <f t="shared" ref="G95:G102" si="6">C95+E95</f>
        <v>44</v>
      </c>
      <c r="H95" s="496">
        <f t="shared" ref="H95:H102" si="7">D95+F95</f>
        <v>44</v>
      </c>
    </row>
    <row r="96" spans="1:8" s="60" customFormat="1" ht="14.1" customHeight="1">
      <c r="A96" s="493" t="s">
        <v>2061</v>
      </c>
      <c r="B96" s="494" t="s">
        <v>2062</v>
      </c>
      <c r="C96" s="495">
        <v>39</v>
      </c>
      <c r="D96" s="495">
        <v>39</v>
      </c>
      <c r="E96" s="495">
        <v>45</v>
      </c>
      <c r="F96" s="495">
        <v>45</v>
      </c>
      <c r="G96" s="496">
        <f t="shared" si="6"/>
        <v>84</v>
      </c>
      <c r="H96" s="496">
        <f t="shared" si="7"/>
        <v>84</v>
      </c>
    </row>
    <row r="97" spans="1:8" s="60" customFormat="1" ht="14.1" customHeight="1">
      <c r="A97" s="493" t="s">
        <v>2063</v>
      </c>
      <c r="B97" s="494" t="s">
        <v>2064</v>
      </c>
      <c r="C97" s="495">
        <v>23</v>
      </c>
      <c r="D97" s="495">
        <v>23</v>
      </c>
      <c r="E97" s="495">
        <v>14</v>
      </c>
      <c r="F97" s="495">
        <v>14</v>
      </c>
      <c r="G97" s="496">
        <f t="shared" si="6"/>
        <v>37</v>
      </c>
      <c r="H97" s="496">
        <f t="shared" si="7"/>
        <v>37</v>
      </c>
    </row>
    <row r="98" spans="1:8" s="60" customFormat="1" ht="14.1" customHeight="1">
      <c r="A98" s="493" t="s">
        <v>2065</v>
      </c>
      <c r="B98" s="494" t="s">
        <v>2066</v>
      </c>
      <c r="C98" s="495">
        <v>2</v>
      </c>
      <c r="D98" s="495">
        <v>2</v>
      </c>
      <c r="E98" s="495">
        <v>3</v>
      </c>
      <c r="F98" s="495">
        <v>3</v>
      </c>
      <c r="G98" s="496">
        <f t="shared" si="6"/>
        <v>5</v>
      </c>
      <c r="H98" s="496">
        <f t="shared" si="7"/>
        <v>5</v>
      </c>
    </row>
    <row r="99" spans="1:8" s="60" customFormat="1" ht="14.1" customHeight="1">
      <c r="A99" s="493" t="s">
        <v>2067</v>
      </c>
      <c r="B99" s="494" t="s">
        <v>2068</v>
      </c>
      <c r="C99" s="495">
        <v>2</v>
      </c>
      <c r="D99" s="495">
        <v>2</v>
      </c>
      <c r="E99" s="495">
        <v>0</v>
      </c>
      <c r="F99" s="495">
        <v>0</v>
      </c>
      <c r="G99" s="496">
        <f t="shared" si="6"/>
        <v>2</v>
      </c>
      <c r="H99" s="496">
        <f t="shared" si="7"/>
        <v>2</v>
      </c>
    </row>
    <row r="100" spans="1:8" s="60" customFormat="1" ht="14.1" customHeight="1">
      <c r="A100" s="493" t="s">
        <v>2069</v>
      </c>
      <c r="B100" s="494" t="s">
        <v>2070</v>
      </c>
      <c r="C100" s="495">
        <v>3</v>
      </c>
      <c r="D100" s="495">
        <v>3</v>
      </c>
      <c r="E100" s="495">
        <v>6</v>
      </c>
      <c r="F100" s="495">
        <v>6</v>
      </c>
      <c r="G100" s="496">
        <f t="shared" si="6"/>
        <v>9</v>
      </c>
      <c r="H100" s="496">
        <f t="shared" si="7"/>
        <v>9</v>
      </c>
    </row>
    <row r="101" spans="1:8" s="60" customFormat="1" ht="14.1" customHeight="1">
      <c r="A101" s="493" t="s">
        <v>2071</v>
      </c>
      <c r="B101" s="494" t="s">
        <v>2072</v>
      </c>
      <c r="C101" s="495">
        <v>0</v>
      </c>
      <c r="D101" s="495">
        <v>0</v>
      </c>
      <c r="E101" s="495">
        <v>2</v>
      </c>
      <c r="F101" s="495">
        <v>2</v>
      </c>
      <c r="G101" s="496">
        <f t="shared" si="6"/>
        <v>2</v>
      </c>
      <c r="H101" s="496">
        <f t="shared" si="7"/>
        <v>2</v>
      </c>
    </row>
    <row r="102" spans="1:8" s="60" customFormat="1" ht="14.1" customHeight="1">
      <c r="A102" s="493" t="s">
        <v>2073</v>
      </c>
      <c r="B102" s="494" t="s">
        <v>2074</v>
      </c>
      <c r="C102" s="495">
        <v>272</v>
      </c>
      <c r="D102" s="495">
        <v>272</v>
      </c>
      <c r="E102" s="495">
        <v>212</v>
      </c>
      <c r="F102" s="495">
        <v>212</v>
      </c>
      <c r="G102" s="496">
        <f t="shared" si="6"/>
        <v>484</v>
      </c>
      <c r="H102" s="496">
        <f t="shared" si="7"/>
        <v>484</v>
      </c>
    </row>
    <row r="103" spans="1:8" s="60" customFormat="1" ht="14.1" customHeight="1">
      <c r="A103" s="273"/>
      <c r="B103" s="157"/>
      <c r="C103" s="497">
        <f>SUM(C94:C102)</f>
        <v>403</v>
      </c>
      <c r="D103" s="497">
        <f>SUM(D94:D102)</f>
        <v>403</v>
      </c>
      <c r="E103" s="497">
        <f>SUM(E94:E102)</f>
        <v>341</v>
      </c>
      <c r="F103" s="497">
        <f>SUM(F94:F102)</f>
        <v>341</v>
      </c>
      <c r="G103" s="497">
        <f t="shared" ref="G103:H103" si="8">SUM(G94:G102)</f>
        <v>744</v>
      </c>
      <c r="H103" s="497">
        <f t="shared" si="8"/>
        <v>744</v>
      </c>
    </row>
    <row r="104" spans="1:8" s="60" customFormat="1" ht="14.1" customHeight="1">
      <c r="A104" s="273"/>
      <c r="B104" s="157"/>
      <c r="C104" s="497"/>
      <c r="D104" s="497"/>
      <c r="E104" s="497"/>
      <c r="F104" s="497"/>
      <c r="G104" s="497"/>
      <c r="H104" s="497"/>
    </row>
    <row r="105" spans="1:8" s="60" customFormat="1" ht="14.1" customHeight="1">
      <c r="A105" s="272"/>
      <c r="B105" s="149"/>
      <c r="C105" s="143"/>
      <c r="D105" s="143"/>
      <c r="E105" s="143"/>
      <c r="F105" s="143"/>
      <c r="G105" s="143"/>
      <c r="H105" s="143"/>
    </row>
    <row r="106" spans="1:8" s="60" customFormat="1" ht="14.1" customHeight="1">
      <c r="A106" s="272" t="s">
        <v>2115</v>
      </c>
      <c r="B106" s="150"/>
      <c r="C106" s="151"/>
      <c r="D106" s="151"/>
      <c r="E106" s="151"/>
      <c r="F106" s="151"/>
      <c r="G106" s="151"/>
      <c r="H106" s="151"/>
    </row>
    <row r="107" spans="1:8" s="60" customFormat="1" ht="14.1" customHeight="1">
      <c r="A107" s="272" t="s">
        <v>213</v>
      </c>
      <c r="B107" s="149"/>
      <c r="C107" s="143"/>
      <c r="D107" s="143"/>
      <c r="E107" s="143"/>
      <c r="F107" s="143"/>
      <c r="G107" s="143"/>
      <c r="H107" s="143"/>
    </row>
    <row r="108" spans="1:8" s="60" customFormat="1" ht="14.1" customHeight="1">
      <c r="A108" s="273" t="s">
        <v>214</v>
      </c>
      <c r="B108" s="157"/>
      <c r="C108" s="143"/>
      <c r="D108" s="143"/>
      <c r="E108" s="143"/>
      <c r="F108" s="143"/>
      <c r="G108" s="143"/>
      <c r="H108" s="143"/>
    </row>
    <row r="109" spans="1:8" s="60" customFormat="1" ht="14.1" customHeight="1">
      <c r="A109" s="493" t="s">
        <v>2087</v>
      </c>
      <c r="B109" s="494" t="s">
        <v>2088</v>
      </c>
      <c r="C109" s="495">
        <v>58</v>
      </c>
      <c r="D109" s="143">
        <v>205</v>
      </c>
      <c r="E109" s="495">
        <v>74</v>
      </c>
      <c r="F109" s="495">
        <v>170</v>
      </c>
      <c r="G109" s="496">
        <f>C109+E109</f>
        <v>132</v>
      </c>
      <c r="H109" s="496">
        <f>D109+F109</f>
        <v>375</v>
      </c>
    </row>
    <row r="110" spans="1:8" s="60" customFormat="1" ht="14.1" customHeight="1">
      <c r="A110" s="493" t="s">
        <v>2089</v>
      </c>
      <c r="B110" s="494" t="s">
        <v>2090</v>
      </c>
      <c r="C110" s="495">
        <v>37</v>
      </c>
      <c r="D110" s="143">
        <v>85</v>
      </c>
      <c r="E110" s="495">
        <v>28</v>
      </c>
      <c r="F110" s="495">
        <v>20</v>
      </c>
      <c r="G110" s="496">
        <f t="shared" ref="G110:G123" si="9">C110+E110</f>
        <v>65</v>
      </c>
      <c r="H110" s="496">
        <f t="shared" ref="H110:H123" si="10">D110+F110</f>
        <v>105</v>
      </c>
    </row>
    <row r="111" spans="1:8" s="60" customFormat="1" ht="14.1" customHeight="1">
      <c r="A111" s="493" t="s">
        <v>2111</v>
      </c>
      <c r="B111" s="494" t="s">
        <v>2112</v>
      </c>
      <c r="C111" s="495"/>
      <c r="D111" s="143">
        <v>4</v>
      </c>
      <c r="E111" s="495"/>
      <c r="F111" s="495">
        <v>10</v>
      </c>
      <c r="G111" s="496">
        <f t="shared" si="9"/>
        <v>0</v>
      </c>
      <c r="H111" s="496">
        <f t="shared" si="10"/>
        <v>14</v>
      </c>
    </row>
    <row r="112" spans="1:8" s="60" customFormat="1" ht="14.1" customHeight="1">
      <c r="A112" s="493" t="s">
        <v>2113</v>
      </c>
      <c r="B112" s="494" t="s">
        <v>2112</v>
      </c>
      <c r="C112" s="495"/>
      <c r="D112" s="143">
        <v>4</v>
      </c>
      <c r="E112" s="495"/>
      <c r="F112" s="495">
        <v>3</v>
      </c>
      <c r="G112" s="496">
        <f t="shared" si="9"/>
        <v>0</v>
      </c>
      <c r="H112" s="496">
        <f t="shared" si="10"/>
        <v>7</v>
      </c>
    </row>
    <row r="113" spans="1:8" s="60" customFormat="1" ht="14.1" customHeight="1">
      <c r="A113" s="493" t="s">
        <v>2114</v>
      </c>
      <c r="B113" s="494" t="s">
        <v>2112</v>
      </c>
      <c r="C113" s="495"/>
      <c r="D113" s="143">
        <v>10</v>
      </c>
      <c r="E113" s="495"/>
      <c r="F113" s="495">
        <v>4</v>
      </c>
      <c r="G113" s="496">
        <f t="shared" si="9"/>
        <v>0</v>
      </c>
      <c r="H113" s="496">
        <f t="shared" si="10"/>
        <v>14</v>
      </c>
    </row>
    <row r="114" spans="1:8" s="60" customFormat="1" ht="14.1" customHeight="1">
      <c r="A114" s="493" t="s">
        <v>2091</v>
      </c>
      <c r="B114" s="494" t="s">
        <v>2092</v>
      </c>
      <c r="C114" s="495">
        <v>42</v>
      </c>
      <c r="D114" s="143">
        <v>60</v>
      </c>
      <c r="E114" s="495">
        <v>28</v>
      </c>
      <c r="F114" s="495">
        <v>35</v>
      </c>
      <c r="G114" s="496">
        <f t="shared" si="9"/>
        <v>70</v>
      </c>
      <c r="H114" s="496">
        <f t="shared" si="10"/>
        <v>95</v>
      </c>
    </row>
    <row r="115" spans="1:8" s="60" customFormat="1" ht="14.1" customHeight="1">
      <c r="A115" s="493" t="s">
        <v>2093</v>
      </c>
      <c r="B115" s="494" t="s">
        <v>2094</v>
      </c>
      <c r="C115" s="495">
        <v>157</v>
      </c>
      <c r="D115" s="143">
        <v>310</v>
      </c>
      <c r="E115" s="495">
        <v>103</v>
      </c>
      <c r="F115" s="495">
        <v>125</v>
      </c>
      <c r="G115" s="496">
        <f t="shared" si="9"/>
        <v>260</v>
      </c>
      <c r="H115" s="496">
        <f t="shared" si="10"/>
        <v>435</v>
      </c>
    </row>
    <row r="116" spans="1:8" s="60" customFormat="1" ht="14.1" customHeight="1">
      <c r="A116" s="493" t="s">
        <v>2095</v>
      </c>
      <c r="B116" s="494" t="s">
        <v>2096</v>
      </c>
      <c r="C116" s="495">
        <v>16</v>
      </c>
      <c r="D116" s="143">
        <v>10</v>
      </c>
      <c r="E116" s="495">
        <v>4</v>
      </c>
      <c r="F116" s="495">
        <v>5</v>
      </c>
      <c r="G116" s="496">
        <f t="shared" si="9"/>
        <v>20</v>
      </c>
      <c r="H116" s="496">
        <f t="shared" si="10"/>
        <v>15</v>
      </c>
    </row>
    <row r="117" spans="1:8" s="60" customFormat="1" ht="14.1" customHeight="1">
      <c r="A117" s="493" t="s">
        <v>2097</v>
      </c>
      <c r="B117" s="494" t="s">
        <v>2098</v>
      </c>
      <c r="C117" s="495">
        <v>0</v>
      </c>
      <c r="D117" s="143">
        <v>7</v>
      </c>
      <c r="E117" s="495">
        <v>2</v>
      </c>
      <c r="F117" s="495">
        <v>5</v>
      </c>
      <c r="G117" s="496">
        <f t="shared" si="9"/>
        <v>2</v>
      </c>
      <c r="H117" s="496">
        <f t="shared" si="10"/>
        <v>12</v>
      </c>
    </row>
    <row r="118" spans="1:8" s="60" customFormat="1" ht="14.1" customHeight="1">
      <c r="A118" s="493" t="s">
        <v>2099</v>
      </c>
      <c r="B118" s="494" t="s">
        <v>2100</v>
      </c>
      <c r="C118" s="495">
        <v>100</v>
      </c>
      <c r="D118" s="143">
        <v>220</v>
      </c>
      <c r="E118" s="495">
        <v>78</v>
      </c>
      <c r="F118" s="495">
        <v>165</v>
      </c>
      <c r="G118" s="496">
        <f t="shared" si="9"/>
        <v>178</v>
      </c>
      <c r="H118" s="496">
        <f t="shared" si="10"/>
        <v>385</v>
      </c>
    </row>
    <row r="119" spans="1:8" s="60" customFormat="1" ht="14.1" customHeight="1">
      <c r="A119" s="493" t="s">
        <v>2101</v>
      </c>
      <c r="B119" s="494" t="s">
        <v>2102</v>
      </c>
      <c r="C119" s="495">
        <v>11</v>
      </c>
      <c r="D119" s="143">
        <v>140</v>
      </c>
      <c r="E119" s="495">
        <v>7</v>
      </c>
      <c r="F119" s="495">
        <v>100</v>
      </c>
      <c r="G119" s="496">
        <f t="shared" si="9"/>
        <v>18</v>
      </c>
      <c r="H119" s="496">
        <f t="shared" si="10"/>
        <v>240</v>
      </c>
    </row>
    <row r="120" spans="1:8" s="60" customFormat="1" ht="14.1" customHeight="1">
      <c r="A120" s="493" t="s">
        <v>2103</v>
      </c>
      <c r="B120" s="494" t="s">
        <v>2104</v>
      </c>
      <c r="C120" s="495">
        <v>14</v>
      </c>
      <c r="D120" s="496">
        <v>70</v>
      </c>
      <c r="E120" s="495">
        <v>19</v>
      </c>
      <c r="F120" s="495">
        <v>45</v>
      </c>
      <c r="G120" s="496">
        <f t="shared" si="9"/>
        <v>33</v>
      </c>
      <c r="H120" s="496">
        <f t="shared" si="10"/>
        <v>115</v>
      </c>
    </row>
    <row r="121" spans="1:8" s="60" customFormat="1" ht="14.1" customHeight="1">
      <c r="A121" s="493" t="s">
        <v>2105</v>
      </c>
      <c r="B121" s="494" t="s">
        <v>2106</v>
      </c>
      <c r="C121" s="495">
        <v>7</v>
      </c>
      <c r="D121" s="143">
        <v>4</v>
      </c>
      <c r="E121" s="495">
        <v>3</v>
      </c>
      <c r="F121" s="495">
        <v>1</v>
      </c>
      <c r="G121" s="496">
        <f t="shared" si="9"/>
        <v>10</v>
      </c>
      <c r="H121" s="496">
        <f t="shared" si="10"/>
        <v>5</v>
      </c>
    </row>
    <row r="122" spans="1:8" s="60" customFormat="1" ht="14.1" customHeight="1">
      <c r="A122" s="493" t="s">
        <v>2107</v>
      </c>
      <c r="B122" s="494" t="s">
        <v>2108</v>
      </c>
      <c r="C122" s="495">
        <v>69</v>
      </c>
      <c r="D122" s="143">
        <v>45</v>
      </c>
      <c r="E122" s="495">
        <v>8</v>
      </c>
      <c r="F122" s="495">
        <v>25</v>
      </c>
      <c r="G122" s="496">
        <f t="shared" si="9"/>
        <v>77</v>
      </c>
      <c r="H122" s="496">
        <f t="shared" si="10"/>
        <v>70</v>
      </c>
    </row>
    <row r="123" spans="1:8" s="60" customFormat="1" ht="14.1" customHeight="1">
      <c r="A123" s="493" t="s">
        <v>2109</v>
      </c>
      <c r="B123" s="494" t="s">
        <v>2110</v>
      </c>
      <c r="C123" s="495">
        <v>1</v>
      </c>
      <c r="D123" s="60">
        <v>10</v>
      </c>
      <c r="E123" s="495">
        <v>0</v>
      </c>
      <c r="F123" s="495"/>
      <c r="G123" s="496">
        <f t="shared" si="9"/>
        <v>1</v>
      </c>
      <c r="H123" s="496">
        <f t="shared" si="10"/>
        <v>10</v>
      </c>
    </row>
    <row r="124" spans="1:8" s="60" customFormat="1" ht="14.1" customHeight="1">
      <c r="A124" s="273"/>
      <c r="B124" s="157"/>
      <c r="C124" s="497">
        <f t="shared" ref="C124:H124" si="11">SUM(C109:C123)</f>
        <v>512</v>
      </c>
      <c r="D124" s="497">
        <f t="shared" si="11"/>
        <v>1184</v>
      </c>
      <c r="E124" s="497">
        <f t="shared" si="11"/>
        <v>354</v>
      </c>
      <c r="F124" s="497">
        <f t="shared" si="11"/>
        <v>713</v>
      </c>
      <c r="G124" s="497">
        <f t="shared" si="11"/>
        <v>866</v>
      </c>
      <c r="H124" s="497">
        <f t="shared" si="11"/>
        <v>1897</v>
      </c>
    </row>
    <row r="125" spans="1:8" s="60" customFormat="1" ht="14.1" customHeight="1">
      <c r="A125" s="273" t="s">
        <v>2116</v>
      </c>
      <c r="B125" s="157"/>
      <c r="C125" s="143"/>
      <c r="E125" s="143"/>
      <c r="F125" s="143"/>
      <c r="G125" s="143"/>
      <c r="H125" s="143"/>
    </row>
    <row r="126" spans="1:8" s="60" customFormat="1" ht="14.1" customHeight="1">
      <c r="A126" s="273" t="s">
        <v>2117</v>
      </c>
      <c r="B126" s="157"/>
      <c r="C126" s="143"/>
      <c r="E126" s="143"/>
      <c r="F126" s="143"/>
      <c r="G126" s="143"/>
      <c r="H126" s="143"/>
    </row>
    <row r="127" spans="1:8" s="60" customFormat="1" ht="14.1" customHeight="1">
      <c r="A127" s="144"/>
      <c r="B127" s="143"/>
      <c r="C127" s="143"/>
      <c r="E127" s="143"/>
      <c r="F127" s="143"/>
      <c r="G127" s="143"/>
      <c r="H127" s="143"/>
    </row>
    <row r="128" spans="1:8" s="60" customFormat="1" ht="14.1" customHeight="1">
      <c r="A128" s="144"/>
      <c r="B128" s="143"/>
      <c r="C128" s="143"/>
      <c r="D128" s="143"/>
      <c r="E128" s="143"/>
      <c r="F128" s="143"/>
      <c r="G128" s="143"/>
      <c r="H128" s="143"/>
    </row>
    <row r="129" spans="1:8" s="60" customFormat="1" ht="14.1" customHeight="1">
      <c r="A129" s="144"/>
      <c r="B129" s="143"/>
      <c r="C129" s="143"/>
      <c r="D129" s="143"/>
      <c r="E129" s="143"/>
      <c r="F129" s="143"/>
      <c r="G129" s="143"/>
      <c r="H129" s="143"/>
    </row>
    <row r="130" spans="1:8" s="60" customFormat="1" ht="14.1" customHeight="1">
      <c r="A130" s="153"/>
      <c r="B130" s="143"/>
      <c r="C130" s="143"/>
      <c r="D130" s="143"/>
      <c r="E130" s="143"/>
      <c r="F130" s="143"/>
      <c r="G130" s="143"/>
      <c r="H130" s="143"/>
    </row>
    <row r="131" spans="1:8" s="60" customFormat="1" ht="14.1" customHeight="1">
      <c r="A131" s="153"/>
      <c r="B131" s="145"/>
      <c r="C131" s="143"/>
      <c r="D131" s="143"/>
      <c r="E131" s="143"/>
      <c r="F131" s="143"/>
      <c r="G131" s="143"/>
      <c r="H131" s="143"/>
    </row>
    <row r="132" spans="1:8" s="60" customFormat="1" ht="14.1" customHeight="1">
      <c r="A132" s="153"/>
      <c r="B132" s="143"/>
      <c r="C132" s="143"/>
      <c r="D132" s="143"/>
      <c r="E132" s="143"/>
      <c r="F132" s="143"/>
      <c r="G132" s="143"/>
      <c r="H132" s="143"/>
    </row>
    <row r="133" spans="1:8" s="60" customFormat="1" ht="14.1" customHeight="1">
      <c r="A133" s="360"/>
      <c r="B133" s="143"/>
      <c r="C133" s="143"/>
      <c r="D133" s="143"/>
      <c r="E133" s="143"/>
      <c r="F133" s="143"/>
      <c r="G133" s="143"/>
      <c r="H133" s="143"/>
    </row>
    <row r="134" spans="1:8" s="60" customFormat="1" ht="14.1" customHeight="1">
      <c r="A134" s="272"/>
      <c r="B134" s="149"/>
      <c r="C134" s="143"/>
      <c r="D134" s="143"/>
      <c r="E134" s="143"/>
      <c r="F134" s="143"/>
      <c r="G134" s="143"/>
      <c r="H134" s="143"/>
    </row>
    <row r="135" spans="1:8" s="60" customFormat="1" ht="14.1" customHeight="1">
      <c r="A135" s="272" t="s">
        <v>293</v>
      </c>
      <c r="B135" s="150"/>
      <c r="C135" s="151"/>
      <c r="D135" s="151"/>
      <c r="E135" s="151"/>
      <c r="F135" s="151"/>
      <c r="G135" s="151"/>
      <c r="H135" s="151"/>
    </row>
    <row r="136" spans="1:8" s="60" customFormat="1" ht="14.1" customHeight="1">
      <c r="A136" s="272" t="s">
        <v>213</v>
      </c>
      <c r="B136" s="149"/>
      <c r="C136" s="143"/>
      <c r="D136" s="143"/>
      <c r="E136" s="143"/>
      <c r="F136" s="143"/>
      <c r="G136" s="143"/>
      <c r="H136" s="143"/>
    </row>
    <row r="137" spans="1:8" s="60" customFormat="1" ht="14.1" customHeight="1">
      <c r="A137" s="273" t="s">
        <v>214</v>
      </c>
      <c r="B137" s="157"/>
      <c r="C137" s="143"/>
      <c r="D137" s="143"/>
      <c r="E137" s="143"/>
      <c r="F137" s="143"/>
      <c r="G137" s="143"/>
      <c r="H137" s="143"/>
    </row>
    <row r="138" spans="1:8" s="60" customFormat="1" ht="14.1" customHeight="1">
      <c r="A138" s="144"/>
      <c r="B138" s="143"/>
      <c r="C138" s="143"/>
      <c r="D138" s="143"/>
      <c r="E138" s="143"/>
      <c r="F138" s="143"/>
      <c r="G138" s="143"/>
      <c r="H138" s="143"/>
    </row>
    <row r="139" spans="1:8" s="60" customFormat="1" ht="14.1" customHeight="1">
      <c r="A139" s="153"/>
      <c r="B139" s="143"/>
      <c r="C139" s="154"/>
      <c r="D139" s="154"/>
      <c r="E139" s="154"/>
      <c r="F139" s="154"/>
      <c r="G139" s="154"/>
      <c r="H139" s="154"/>
    </row>
    <row r="140" spans="1:8" s="60" customFormat="1" ht="14.1" customHeight="1">
      <c r="A140" s="153"/>
      <c r="B140" s="145"/>
      <c r="C140" s="154"/>
      <c r="D140" s="154"/>
      <c r="E140" s="154"/>
      <c r="F140" s="154"/>
      <c r="G140" s="154"/>
      <c r="H140" s="154"/>
    </row>
    <row r="141" spans="1:8" s="60" customFormat="1" ht="14.1" customHeight="1">
      <c r="A141" s="153"/>
      <c r="B141" s="143"/>
      <c r="C141" s="154"/>
      <c r="D141" s="154"/>
      <c r="E141" s="154"/>
      <c r="F141" s="154"/>
      <c r="G141" s="154"/>
      <c r="H141" s="154"/>
    </row>
    <row r="142" spans="1:8" s="60" customFormat="1" ht="14.1" customHeight="1" thickBot="1">
      <c r="A142" s="275"/>
      <c r="B142" s="159"/>
      <c r="C142" s="154"/>
      <c r="D142" s="154"/>
      <c r="E142" s="154"/>
      <c r="F142" s="154"/>
      <c r="G142" s="154"/>
      <c r="H142" s="154"/>
    </row>
    <row r="143" spans="1:8" s="60" customFormat="1" ht="14.1" customHeight="1" thickBot="1">
      <c r="A143" s="152" t="s">
        <v>216</v>
      </c>
      <c r="B143" s="160"/>
      <c r="C143" s="155"/>
      <c r="D143" s="155"/>
      <c r="E143" s="155"/>
      <c r="F143" s="155"/>
      <c r="G143" s="155"/>
      <c r="H143" s="366"/>
    </row>
    <row r="144" spans="1:8" s="60" customFormat="1" ht="14.1" customHeight="1" thickBot="1">
      <c r="A144" s="152" t="s">
        <v>217</v>
      </c>
      <c r="B144" s="160"/>
      <c r="C144" s="155"/>
      <c r="D144" s="155"/>
      <c r="E144" s="155"/>
      <c r="F144" s="155"/>
      <c r="G144" s="155"/>
      <c r="H144" s="366"/>
    </row>
    <row r="145" spans="1:10">
      <c r="A145" s="276" t="s">
        <v>152</v>
      </c>
      <c r="B145" s="276"/>
      <c r="C145" s="276"/>
      <c r="D145" s="276"/>
      <c r="E145" s="276"/>
      <c r="F145" s="276"/>
      <c r="G145" s="276"/>
      <c r="H145" s="276"/>
      <c r="I145" s="141"/>
      <c r="J145" s="141"/>
    </row>
    <row r="146" spans="1:10" ht="19.55" customHeight="1">
      <c r="A146" s="821" t="s">
        <v>153</v>
      </c>
      <c r="B146" s="821"/>
      <c r="C146" s="821"/>
      <c r="D146" s="821"/>
      <c r="E146" s="821"/>
      <c r="F146" s="821"/>
      <c r="G146" s="821"/>
      <c r="H146" s="821"/>
      <c r="I146" s="141"/>
      <c r="J146" s="141"/>
    </row>
    <row r="147" spans="1:10" ht="16" customHeight="1"/>
    <row r="148" spans="1:10" ht="16" customHeight="1"/>
    <row r="149" spans="1:10" ht="16" customHeight="1"/>
    <row r="150" spans="1:10" ht="16" customHeight="1"/>
    <row r="151" spans="1:10" ht="16" customHeight="1"/>
    <row r="152" spans="1:10" ht="16" customHeight="1"/>
    <row r="153" spans="1:10" ht="16" customHeight="1"/>
    <row r="154" spans="1:10" ht="16" customHeight="1"/>
    <row r="155" spans="1:10" ht="16" customHeight="1"/>
    <row r="156" spans="1:10" ht="16" customHeight="1"/>
    <row r="157" spans="1:10" ht="16" customHeight="1"/>
    <row r="158" spans="1:10" ht="16" customHeight="1"/>
    <row r="159" spans="1:10" ht="16" customHeight="1"/>
    <row r="160" spans="1:10" ht="16" customHeight="1"/>
    <row r="161" ht="16" customHeight="1"/>
    <row r="162" ht="16" customHeight="1"/>
    <row r="163" ht="16" customHeight="1"/>
    <row r="164" ht="16" customHeight="1"/>
    <row r="165" ht="16" customHeight="1"/>
    <row r="166" ht="16" customHeight="1"/>
    <row r="167" ht="16" customHeight="1"/>
    <row r="168" ht="16" customHeight="1"/>
    <row r="169" ht="16" customHeight="1"/>
    <row r="170" ht="16" customHeight="1"/>
    <row r="171" ht="16" customHeight="1"/>
    <row r="172" ht="16" customHeight="1"/>
    <row r="173" ht="16" customHeight="1"/>
    <row r="174" ht="16" customHeight="1"/>
    <row r="175" ht="16" customHeight="1"/>
    <row r="176" ht="16" customHeight="1"/>
    <row r="177" ht="16" customHeight="1"/>
    <row r="178" ht="16" customHeight="1"/>
    <row r="179" ht="16" customHeight="1"/>
    <row r="180" ht="16" customHeight="1"/>
    <row r="181" ht="16" customHeight="1"/>
    <row r="182" ht="16" customHeight="1"/>
    <row r="183" ht="16" customHeight="1"/>
    <row r="184" ht="16" customHeight="1"/>
    <row r="185" ht="16" customHeight="1"/>
    <row r="186" ht="16" customHeight="1"/>
    <row r="187" ht="16" customHeight="1"/>
    <row r="188" ht="16" customHeight="1"/>
    <row r="189" ht="16" customHeight="1"/>
    <row r="190" ht="16" customHeight="1"/>
  </sheetData>
  <mergeCells count="6">
    <mergeCell ref="A146:H146"/>
    <mergeCell ref="A6:A7"/>
    <mergeCell ref="B6:B7"/>
    <mergeCell ref="C6:D6"/>
    <mergeCell ref="E6:F6"/>
    <mergeCell ref="G6:H6"/>
  </mergeCells>
  <printOptions horizontalCentered="1"/>
  <pageMargins left="0" right="0" top="0" bottom="0" header="0.31496062992125984" footer="0.31496062992125984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"/>
  <sheetViews>
    <sheetView view="pageBreakPreview" zoomScaleSheetLayoutView="100" workbookViewId="0">
      <selection activeCell="L10" sqref="L10"/>
    </sheetView>
  </sheetViews>
  <sheetFormatPr defaultColWidth="9.125" defaultRowHeight="13.6"/>
  <cols>
    <col min="1" max="1" width="21.625" style="28" customWidth="1"/>
    <col min="2" max="2" width="9.125" style="28"/>
    <col min="3" max="3" width="5.875" style="28" customWidth="1"/>
    <col min="4" max="4" width="8" style="28" customWidth="1"/>
    <col min="5" max="5" width="5.875" style="27" customWidth="1"/>
    <col min="6" max="7" width="6.25" style="27" customWidth="1"/>
    <col min="8" max="8" width="6" style="27" customWidth="1"/>
    <col min="9" max="9" width="5.875" style="27" customWidth="1"/>
    <col min="10" max="10" width="6" style="27" customWidth="1"/>
    <col min="11" max="11" width="6.75" style="27" customWidth="1"/>
    <col min="12" max="12" width="6.375" style="27" customWidth="1"/>
    <col min="13" max="13" width="5.875" style="28" customWidth="1"/>
    <col min="14" max="14" width="6.25" style="28" customWidth="1"/>
    <col min="15" max="15" width="6.75" style="28" customWidth="1"/>
    <col min="16" max="16" width="5.75" style="20" customWidth="1"/>
    <col min="17" max="18" width="6.75" style="20" customWidth="1"/>
    <col min="19" max="16384" width="9.125" style="20"/>
  </cols>
  <sheetData>
    <row r="1" spans="1:23" s="16" customFormat="1" ht="15.65">
      <c r="A1" s="216"/>
      <c r="B1" s="217" t="s">
        <v>167</v>
      </c>
      <c r="C1" s="208" t="str">
        <f>Kadar.ode.!C1</f>
        <v>ОПШТА БОЛНИЦА СЕНТА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4"/>
      <c r="O1" s="18"/>
      <c r="P1" s="18"/>
      <c r="Q1" s="18"/>
      <c r="R1" s="42"/>
      <c r="S1" s="18"/>
      <c r="T1" s="42"/>
      <c r="W1" s="19"/>
    </row>
    <row r="2" spans="1:23" s="16" customFormat="1" ht="15.65">
      <c r="A2" s="216"/>
      <c r="B2" s="217" t="s">
        <v>168</v>
      </c>
      <c r="C2" s="208" t="str">
        <f>Kadar.ode.!C2</f>
        <v>08923507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4"/>
      <c r="O2" s="18"/>
      <c r="P2" s="18"/>
      <c r="Q2" s="18"/>
      <c r="R2" s="42"/>
      <c r="S2" s="18"/>
      <c r="T2" s="42"/>
      <c r="W2" s="19"/>
    </row>
    <row r="3" spans="1:23" s="16" customFormat="1" ht="15.65">
      <c r="A3" s="216"/>
      <c r="B3" s="217" t="s">
        <v>169</v>
      </c>
      <c r="C3" s="208" t="str">
        <f>Kadar.ode.!C3</f>
        <v>01.01.2021.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4"/>
      <c r="O3" s="18"/>
      <c r="P3" s="18"/>
      <c r="Q3" s="18"/>
      <c r="R3" s="42"/>
      <c r="S3" s="18"/>
      <c r="T3" s="42"/>
      <c r="W3" s="19"/>
    </row>
    <row r="4" spans="1:23" s="16" customFormat="1" ht="15.65">
      <c r="A4" s="216"/>
      <c r="B4" s="217" t="s">
        <v>1794</v>
      </c>
      <c r="C4" s="209" t="s">
        <v>288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5"/>
      <c r="O4" s="18"/>
      <c r="P4" s="18"/>
      <c r="Q4" s="18"/>
      <c r="R4" s="42"/>
      <c r="S4" s="18"/>
      <c r="T4" s="42"/>
      <c r="W4" s="19"/>
    </row>
    <row r="5" spans="1:23" s="16" customFormat="1" ht="10.55" customHeight="1">
      <c r="A5" s="64"/>
      <c r="C5" s="97"/>
      <c r="F5" s="29"/>
      <c r="G5" s="29"/>
      <c r="H5" s="29"/>
      <c r="I5" s="29"/>
      <c r="J5" s="29"/>
      <c r="K5" s="29"/>
      <c r="L5" s="29"/>
      <c r="M5" s="29"/>
      <c r="O5" s="18"/>
      <c r="P5" s="18"/>
      <c r="Q5" s="18"/>
      <c r="R5" s="42"/>
      <c r="S5" s="18"/>
      <c r="T5" s="42"/>
      <c r="W5" s="19"/>
    </row>
    <row r="6" spans="1:23" ht="55.55" customHeight="1">
      <c r="A6" s="786" t="s">
        <v>52</v>
      </c>
      <c r="B6" s="785" t="s">
        <v>175</v>
      </c>
      <c r="C6" s="785" t="s">
        <v>26</v>
      </c>
      <c r="D6" s="785" t="s">
        <v>27</v>
      </c>
      <c r="E6" s="785" t="s">
        <v>177</v>
      </c>
      <c r="F6" s="785"/>
      <c r="G6" s="785"/>
      <c r="H6" s="785"/>
      <c r="I6" s="785"/>
      <c r="J6" s="785"/>
      <c r="K6" s="785"/>
      <c r="L6" s="785"/>
      <c r="M6" s="785"/>
      <c r="N6" s="785"/>
      <c r="O6" s="785"/>
      <c r="P6" s="785" t="s">
        <v>174</v>
      </c>
      <c r="Q6" s="785"/>
      <c r="R6" s="785"/>
    </row>
    <row r="7" spans="1:23" s="47" customFormat="1" ht="88.5" customHeight="1">
      <c r="A7" s="786"/>
      <c r="B7" s="785"/>
      <c r="C7" s="785"/>
      <c r="D7" s="785"/>
      <c r="E7" s="74" t="s">
        <v>135</v>
      </c>
      <c r="F7" s="301" t="s">
        <v>170</v>
      </c>
      <c r="G7" s="301" t="s">
        <v>171</v>
      </c>
      <c r="H7" s="74" t="s">
        <v>185</v>
      </c>
      <c r="I7" s="74" t="s">
        <v>186</v>
      </c>
      <c r="J7" s="74" t="s">
        <v>178</v>
      </c>
      <c r="K7" s="74" t="s">
        <v>179</v>
      </c>
      <c r="L7" s="74" t="s">
        <v>180</v>
      </c>
      <c r="M7" s="74" t="s">
        <v>136</v>
      </c>
      <c r="N7" s="74" t="s">
        <v>181</v>
      </c>
      <c r="O7" s="74" t="s">
        <v>182</v>
      </c>
      <c r="P7" s="74" t="s">
        <v>130</v>
      </c>
      <c r="Q7" s="74" t="s">
        <v>131</v>
      </c>
      <c r="R7" s="74" t="s">
        <v>132</v>
      </c>
    </row>
    <row r="8" spans="1:23" ht="12.1" customHeight="1">
      <c r="A8" s="78" t="s">
        <v>134</v>
      </c>
      <c r="B8" s="78">
        <v>7</v>
      </c>
      <c r="C8" s="78">
        <v>1</v>
      </c>
      <c r="D8" s="78"/>
      <c r="E8" s="80">
        <v>1</v>
      </c>
      <c r="F8" s="80">
        <v>0</v>
      </c>
      <c r="G8" s="80">
        <v>1</v>
      </c>
      <c r="H8" s="73">
        <v>1</v>
      </c>
      <c r="I8" s="79">
        <f t="shared" ref="I8:I17" si="0">E8-H8</f>
        <v>0</v>
      </c>
      <c r="J8" s="80">
        <v>4</v>
      </c>
      <c r="K8" s="73">
        <v>4</v>
      </c>
      <c r="L8" s="79">
        <f t="shared" ref="L8:L17" si="1">J8-K8</f>
        <v>0</v>
      </c>
      <c r="M8" s="66"/>
      <c r="N8" s="73"/>
      <c r="O8" s="79">
        <f t="shared" ref="O8:O17" si="2">M8-N8</f>
        <v>0</v>
      </c>
      <c r="P8" s="81"/>
      <c r="Q8" s="81"/>
      <c r="R8" s="81"/>
    </row>
    <row r="9" spans="1:23" ht="12.1" customHeight="1">
      <c r="A9" s="78" t="s">
        <v>1868</v>
      </c>
      <c r="B9" s="78">
        <v>4</v>
      </c>
      <c r="C9" s="78">
        <v>1</v>
      </c>
      <c r="D9" s="78"/>
      <c r="E9" s="66">
        <v>1</v>
      </c>
      <c r="F9" s="80">
        <v>0</v>
      </c>
      <c r="G9" s="80">
        <v>1</v>
      </c>
      <c r="H9" s="73">
        <v>2</v>
      </c>
      <c r="I9" s="79">
        <f t="shared" si="0"/>
        <v>-1</v>
      </c>
      <c r="J9" s="80">
        <v>4</v>
      </c>
      <c r="K9" s="73">
        <v>4</v>
      </c>
      <c r="L9" s="79">
        <f t="shared" si="1"/>
        <v>0</v>
      </c>
      <c r="M9" s="66"/>
      <c r="N9" s="73"/>
      <c r="O9" s="79">
        <f t="shared" si="2"/>
        <v>0</v>
      </c>
      <c r="P9" s="81"/>
      <c r="Q9" s="81"/>
      <c r="R9" s="81"/>
    </row>
    <row r="10" spans="1:23" ht="12.1" customHeight="1">
      <c r="A10" s="218" t="s">
        <v>1869</v>
      </c>
      <c r="B10" s="78">
        <v>4</v>
      </c>
      <c r="C10" s="78"/>
      <c r="D10" s="78"/>
      <c r="E10" s="66">
        <v>1</v>
      </c>
      <c r="F10" s="80">
        <v>0</v>
      </c>
      <c r="G10" s="80">
        <v>1</v>
      </c>
      <c r="H10" s="73">
        <v>1</v>
      </c>
      <c r="I10" s="79">
        <f t="shared" si="0"/>
        <v>0</v>
      </c>
      <c r="J10" s="80">
        <v>1</v>
      </c>
      <c r="K10" s="73">
        <v>1</v>
      </c>
      <c r="L10" s="79">
        <f t="shared" si="1"/>
        <v>0</v>
      </c>
      <c r="M10" s="66"/>
      <c r="N10" s="73"/>
      <c r="O10" s="79">
        <f t="shared" si="2"/>
        <v>0</v>
      </c>
      <c r="P10" s="81"/>
      <c r="Q10" s="81"/>
      <c r="R10" s="81"/>
    </row>
    <row r="11" spans="1:23" ht="12.1" customHeight="1">
      <c r="A11" s="78"/>
      <c r="B11" s="78"/>
      <c r="C11" s="78"/>
      <c r="D11" s="78"/>
      <c r="E11" s="78"/>
      <c r="F11" s="302"/>
      <c r="G11" s="302"/>
      <c r="H11" s="73"/>
      <c r="I11" s="79">
        <f t="shared" si="0"/>
        <v>0</v>
      </c>
      <c r="J11" s="78"/>
      <c r="K11" s="73"/>
      <c r="L11" s="79">
        <f t="shared" si="1"/>
        <v>0</v>
      </c>
      <c r="M11" s="78"/>
      <c r="N11" s="73"/>
      <c r="O11" s="79">
        <f t="shared" si="2"/>
        <v>0</v>
      </c>
      <c r="P11" s="81"/>
      <c r="Q11" s="81"/>
      <c r="R11" s="81"/>
    </row>
    <row r="12" spans="1:23" ht="12.1" customHeight="1">
      <c r="A12" s="78"/>
      <c r="B12" s="78"/>
      <c r="C12" s="78"/>
      <c r="D12" s="78"/>
      <c r="E12" s="78"/>
      <c r="F12" s="302"/>
      <c r="G12" s="302"/>
      <c r="H12" s="73"/>
      <c r="I12" s="79">
        <f t="shared" si="0"/>
        <v>0</v>
      </c>
      <c r="J12" s="78"/>
      <c r="K12" s="73"/>
      <c r="L12" s="79">
        <f t="shared" si="1"/>
        <v>0</v>
      </c>
      <c r="M12" s="78"/>
      <c r="N12" s="73"/>
      <c r="O12" s="79">
        <f t="shared" si="2"/>
        <v>0</v>
      </c>
      <c r="P12" s="81"/>
      <c r="Q12" s="81"/>
      <c r="R12" s="81"/>
    </row>
    <row r="13" spans="1:23" ht="12.1" customHeight="1">
      <c r="A13" s="78"/>
      <c r="B13" s="78"/>
      <c r="C13" s="78"/>
      <c r="D13" s="78"/>
      <c r="E13" s="78"/>
      <c r="F13" s="302"/>
      <c r="G13" s="302"/>
      <c r="H13" s="73"/>
      <c r="I13" s="79">
        <f t="shared" si="0"/>
        <v>0</v>
      </c>
      <c r="J13" s="78"/>
      <c r="K13" s="73"/>
      <c r="L13" s="79">
        <f t="shared" si="1"/>
        <v>0</v>
      </c>
      <c r="M13" s="78"/>
      <c r="N13" s="73"/>
      <c r="O13" s="79">
        <f t="shared" si="2"/>
        <v>0</v>
      </c>
      <c r="P13" s="81"/>
      <c r="Q13" s="81"/>
      <c r="R13" s="81"/>
    </row>
    <row r="14" spans="1:23" ht="12.1" customHeight="1">
      <c r="A14" s="78"/>
      <c r="B14" s="78"/>
      <c r="C14" s="78"/>
      <c r="D14" s="78"/>
      <c r="E14" s="78"/>
      <c r="F14" s="302"/>
      <c r="G14" s="302"/>
      <c r="H14" s="73"/>
      <c r="I14" s="79">
        <f t="shared" si="0"/>
        <v>0</v>
      </c>
      <c r="J14" s="78"/>
      <c r="K14" s="73"/>
      <c r="L14" s="79">
        <f t="shared" si="1"/>
        <v>0</v>
      </c>
      <c r="M14" s="78"/>
      <c r="N14" s="73"/>
      <c r="O14" s="79">
        <f t="shared" si="2"/>
        <v>0</v>
      </c>
      <c r="P14" s="81"/>
      <c r="Q14" s="81"/>
      <c r="R14" s="81"/>
    </row>
    <row r="15" spans="1:23" ht="12.1" customHeight="1">
      <c r="A15" s="78"/>
      <c r="B15" s="78"/>
      <c r="C15" s="78"/>
      <c r="D15" s="78"/>
      <c r="E15" s="78"/>
      <c r="F15" s="302"/>
      <c r="G15" s="302"/>
      <c r="H15" s="73"/>
      <c r="I15" s="79">
        <f t="shared" si="0"/>
        <v>0</v>
      </c>
      <c r="J15" s="78"/>
      <c r="K15" s="73"/>
      <c r="L15" s="79">
        <f t="shared" si="1"/>
        <v>0</v>
      </c>
      <c r="M15" s="78"/>
      <c r="N15" s="73"/>
      <c r="O15" s="79">
        <f t="shared" si="2"/>
        <v>0</v>
      </c>
      <c r="P15" s="81"/>
      <c r="Q15" s="81"/>
      <c r="R15" s="81"/>
    </row>
    <row r="16" spans="1:23" ht="12.1" customHeight="1">
      <c r="A16" s="78"/>
      <c r="B16" s="78"/>
      <c r="C16" s="78"/>
      <c r="D16" s="78"/>
      <c r="E16" s="78"/>
      <c r="F16" s="302"/>
      <c r="G16" s="302"/>
      <c r="H16" s="73"/>
      <c r="I16" s="79">
        <f t="shared" si="0"/>
        <v>0</v>
      </c>
      <c r="J16" s="78"/>
      <c r="K16" s="73"/>
      <c r="L16" s="79">
        <f t="shared" si="1"/>
        <v>0</v>
      </c>
      <c r="M16" s="78"/>
      <c r="N16" s="73"/>
      <c r="O16" s="79">
        <f t="shared" si="2"/>
        <v>0</v>
      </c>
      <c r="P16" s="81"/>
      <c r="Q16" s="81"/>
      <c r="R16" s="81"/>
    </row>
    <row r="17" spans="1:18" ht="12.1" customHeight="1">
      <c r="A17" s="78"/>
      <c r="B17" s="78"/>
      <c r="C17" s="78"/>
      <c r="D17" s="78"/>
      <c r="E17" s="78"/>
      <c r="F17" s="302"/>
      <c r="G17" s="302"/>
      <c r="H17" s="73"/>
      <c r="I17" s="79">
        <f t="shared" si="0"/>
        <v>0</v>
      </c>
      <c r="J17" s="78"/>
      <c r="K17" s="73"/>
      <c r="L17" s="79">
        <f t="shared" si="1"/>
        <v>0</v>
      </c>
      <c r="M17" s="78"/>
      <c r="N17" s="73"/>
      <c r="O17" s="79">
        <f t="shared" si="2"/>
        <v>0</v>
      </c>
      <c r="P17" s="81"/>
      <c r="Q17" s="81"/>
      <c r="R17" s="81"/>
    </row>
    <row r="18" spans="1:18" s="48" customFormat="1" ht="12.1" customHeight="1">
      <c r="A18" s="252" t="s">
        <v>2</v>
      </c>
      <c r="B18" s="252"/>
      <c r="C18" s="252"/>
      <c r="D18" s="252"/>
      <c r="E18" s="252">
        <f t="shared" ref="E18:R18" si="3">SUM(E8:E17)</f>
        <v>3</v>
      </c>
      <c r="F18" s="252">
        <f t="shared" si="3"/>
        <v>0</v>
      </c>
      <c r="G18" s="252">
        <f t="shared" si="3"/>
        <v>3</v>
      </c>
      <c r="H18" s="252">
        <f t="shared" si="3"/>
        <v>4</v>
      </c>
      <c r="I18" s="252">
        <f t="shared" si="3"/>
        <v>-1</v>
      </c>
      <c r="J18" s="252">
        <f t="shared" si="3"/>
        <v>9</v>
      </c>
      <c r="K18" s="252">
        <f t="shared" si="3"/>
        <v>9</v>
      </c>
      <c r="L18" s="252">
        <f t="shared" si="3"/>
        <v>0</v>
      </c>
      <c r="M18" s="252">
        <f t="shared" si="3"/>
        <v>0</v>
      </c>
      <c r="N18" s="252">
        <f t="shared" si="3"/>
        <v>0</v>
      </c>
      <c r="O18" s="252">
        <f t="shared" si="3"/>
        <v>0</v>
      </c>
      <c r="P18" s="252">
        <f t="shared" si="3"/>
        <v>0</v>
      </c>
      <c r="Q18" s="252">
        <f t="shared" si="3"/>
        <v>0</v>
      </c>
      <c r="R18" s="252">
        <f t="shared" si="3"/>
        <v>0</v>
      </c>
    </row>
    <row r="19" spans="1:18">
      <c r="A19" s="77" t="s">
        <v>176</v>
      </c>
    </row>
    <row r="20" spans="1:18" s="33" customFormat="1" ht="27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</row>
    <row r="21" spans="1:18" s="33" customFormat="1" ht="17.350000000000001" customHeight="1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</row>
    <row r="22" spans="1:18">
      <c r="A22" s="71"/>
      <c r="B22" s="71"/>
      <c r="C22" s="71"/>
      <c r="D22" s="71"/>
      <c r="E22" s="72"/>
      <c r="F22" s="72"/>
      <c r="G22" s="72"/>
      <c r="H22" s="72"/>
      <c r="I22" s="72"/>
      <c r="J22" s="72"/>
      <c r="K22" s="72"/>
      <c r="L22" s="72"/>
      <c r="M22" s="71"/>
      <c r="N22" s="71"/>
      <c r="O22" s="71"/>
      <c r="R22" s="61"/>
    </row>
    <row r="23" spans="1:18">
      <c r="A23" s="71"/>
      <c r="B23" s="71"/>
      <c r="C23" s="71"/>
      <c r="D23" s="71"/>
      <c r="E23" s="72"/>
      <c r="F23" s="72"/>
      <c r="G23" s="72"/>
      <c r="H23" s="72"/>
      <c r="I23" s="72"/>
      <c r="J23" s="72"/>
      <c r="K23" s="72"/>
      <c r="L23" s="72"/>
      <c r="M23" s="71"/>
      <c r="N23" s="71"/>
      <c r="O23" s="71"/>
    </row>
    <row r="24" spans="1:18">
      <c r="A24" s="71"/>
      <c r="B24" s="71"/>
      <c r="C24" s="71"/>
      <c r="D24" s="71"/>
      <c r="E24" s="72"/>
      <c r="F24" s="72"/>
      <c r="G24" s="72"/>
      <c r="H24" s="72"/>
      <c r="I24" s="72"/>
      <c r="J24" s="72"/>
      <c r="K24" s="72"/>
      <c r="L24" s="72"/>
      <c r="M24" s="71"/>
      <c r="N24" s="71"/>
      <c r="O24" s="71"/>
    </row>
  </sheetData>
  <mergeCells count="6">
    <mergeCell ref="P6:R6"/>
    <mergeCell ref="C6:C7"/>
    <mergeCell ref="D6:D7"/>
    <mergeCell ref="A6:A7"/>
    <mergeCell ref="B6:B7"/>
    <mergeCell ref="E6:O6"/>
  </mergeCells>
  <phoneticPr fontId="12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C289"/>
  <sheetViews>
    <sheetView view="pageBreakPreview" topLeftCell="A278" zoomScale="130" zoomScaleSheetLayoutView="130" workbookViewId="0">
      <selection activeCell="E284" sqref="E284"/>
    </sheetView>
  </sheetViews>
  <sheetFormatPr defaultColWidth="9.125" defaultRowHeight="12.9"/>
  <cols>
    <col min="1" max="1" width="8.125" style="161" customWidth="1"/>
    <col min="2" max="2" width="27.375" style="161" customWidth="1"/>
    <col min="3" max="3" width="8.375" style="161" customWidth="1"/>
    <col min="4" max="4" width="10" style="161" customWidth="1"/>
    <col min="5" max="5" width="7.75" style="161" customWidth="1"/>
    <col min="6" max="6" width="8.25" style="161" customWidth="1"/>
    <col min="7" max="7" width="9" style="161" customWidth="1"/>
    <col min="8" max="8" width="6.625" style="161" bestFit="1" customWidth="1"/>
    <col min="9" max="16384" width="9.125" style="161"/>
  </cols>
  <sheetData>
    <row r="1" spans="1:29">
      <c r="A1" s="216" t="s">
        <v>302</v>
      </c>
      <c r="B1" s="217" t="s">
        <v>167</v>
      </c>
      <c r="C1" s="208" t="str">
        <f>Kadar.ode.!C1</f>
        <v>ОПШТА БОЛНИЦА СЕНТА</v>
      </c>
      <c r="D1" s="212"/>
      <c r="E1" s="212"/>
      <c r="F1" s="212"/>
      <c r="G1" s="214"/>
    </row>
    <row r="2" spans="1:29">
      <c r="A2" s="216"/>
      <c r="B2" s="217" t="s">
        <v>168</v>
      </c>
      <c r="C2" s="208" t="str">
        <f>Kadar.ode.!C2</f>
        <v>08923507</v>
      </c>
      <c r="D2" s="212"/>
      <c r="E2" s="212"/>
      <c r="F2" s="212"/>
      <c r="G2" s="214"/>
    </row>
    <row r="3" spans="1:29">
      <c r="A3" s="216"/>
      <c r="B3" s="217"/>
      <c r="C3" s="208"/>
      <c r="D3" s="212"/>
      <c r="E3" s="212"/>
      <c r="F3" s="212"/>
      <c r="G3" s="214"/>
    </row>
    <row r="4" spans="1:29" s="6" customFormat="1" ht="14.95" customHeight="1">
      <c r="A4" s="216"/>
      <c r="B4" s="217" t="s">
        <v>1807</v>
      </c>
      <c r="C4" s="209" t="s">
        <v>1769</v>
      </c>
      <c r="D4" s="213"/>
      <c r="E4" s="213"/>
      <c r="F4" s="213"/>
      <c r="G4" s="215"/>
      <c r="H4" s="15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s="6" customFormat="1" ht="9.6999999999999993" customHeight="1">
      <c r="A5" s="7"/>
      <c r="B5" s="8"/>
      <c r="C5" s="8"/>
      <c r="D5" s="8"/>
      <c r="E5" s="8"/>
      <c r="F5" s="8"/>
      <c r="G5" s="15"/>
      <c r="H5" s="15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10" customFormat="1" ht="98.35" customHeight="1">
      <c r="A6" s="812" t="s">
        <v>51</v>
      </c>
      <c r="B6" s="810" t="s">
        <v>212</v>
      </c>
      <c r="C6" s="806" t="s">
        <v>1766</v>
      </c>
      <c r="D6" s="807"/>
      <c r="E6" s="806" t="s">
        <v>1767</v>
      </c>
      <c r="F6" s="807"/>
      <c r="G6" s="806" t="s">
        <v>1768</v>
      </c>
      <c r="H6" s="807"/>
      <c r="I6" s="9"/>
    </row>
    <row r="7" spans="1:29" s="10" customFormat="1" ht="38.25" customHeight="1" thickBot="1">
      <c r="A7" s="813"/>
      <c r="B7" s="811"/>
      <c r="C7" s="100" t="s">
        <v>1817</v>
      </c>
      <c r="D7" s="100" t="s">
        <v>1852</v>
      </c>
      <c r="E7" s="100" t="s">
        <v>1817</v>
      </c>
      <c r="F7" s="100" t="s">
        <v>1852</v>
      </c>
      <c r="G7" s="367" t="s">
        <v>1817</v>
      </c>
      <c r="H7" s="100" t="s">
        <v>1852</v>
      </c>
      <c r="I7" s="9"/>
    </row>
    <row r="8" spans="1:29" s="10" customFormat="1" ht="13.6" thickTop="1">
      <c r="A8" s="145" t="s">
        <v>1754</v>
      </c>
      <c r="B8" s="162"/>
      <c r="C8" s="163">
        <v>12125</v>
      </c>
      <c r="D8" s="163">
        <v>124725</v>
      </c>
      <c r="E8" s="162">
        <v>13951</v>
      </c>
      <c r="F8" s="162">
        <v>14251</v>
      </c>
      <c r="G8" s="162">
        <v>26076</v>
      </c>
      <c r="H8" s="162">
        <v>26076</v>
      </c>
      <c r="I8" s="9"/>
    </row>
    <row r="9" spans="1:29" s="10" customFormat="1" ht="13.6" thickBot="1">
      <c r="A9" s="303" t="s">
        <v>220</v>
      </c>
      <c r="B9" s="145"/>
      <c r="C9" s="506">
        <v>12125</v>
      </c>
      <c r="D9" s="506">
        <v>124725</v>
      </c>
      <c r="E9" s="145">
        <v>13951</v>
      </c>
      <c r="F9" s="145">
        <v>14251</v>
      </c>
      <c r="G9" s="145">
        <v>26076</v>
      </c>
      <c r="H9" s="145">
        <v>26076</v>
      </c>
      <c r="I9" s="9"/>
    </row>
    <row r="10" spans="1:29" s="10" customFormat="1" ht="13.6" thickTop="1">
      <c r="A10" s="162" t="s">
        <v>294</v>
      </c>
      <c r="B10" s="145"/>
      <c r="C10" s="506"/>
      <c r="D10" s="506"/>
      <c r="E10" s="145"/>
      <c r="F10" s="145"/>
      <c r="G10" s="511"/>
      <c r="H10" s="511"/>
      <c r="I10" s="9"/>
    </row>
    <row r="11" spans="1:29" s="10" customFormat="1" ht="10.9">
      <c r="A11" s="512" t="s">
        <v>2118</v>
      </c>
      <c r="B11" s="513" t="s">
        <v>2119</v>
      </c>
      <c r="C11" s="514">
        <v>1</v>
      </c>
      <c r="D11" s="514">
        <v>1</v>
      </c>
      <c r="E11" s="514"/>
      <c r="F11" s="514"/>
      <c r="G11" s="515">
        <f>C11+E11</f>
        <v>1</v>
      </c>
      <c r="H11" s="515">
        <f>D11+F11</f>
        <v>1</v>
      </c>
      <c r="I11" s="9"/>
    </row>
    <row r="12" spans="1:29" s="10" customFormat="1" ht="10.9">
      <c r="A12" s="516" t="s">
        <v>2120</v>
      </c>
      <c r="B12" s="517" t="s">
        <v>2121</v>
      </c>
      <c r="C12" s="514">
        <v>10563</v>
      </c>
      <c r="D12" s="514">
        <v>10563</v>
      </c>
      <c r="E12" s="514"/>
      <c r="F12" s="514"/>
      <c r="G12" s="515">
        <f>C12+E12</f>
        <v>10563</v>
      </c>
      <c r="H12" s="515">
        <f t="shared" ref="H12:H75" si="0">D12+F12</f>
        <v>10563</v>
      </c>
      <c r="I12" s="9"/>
    </row>
    <row r="13" spans="1:29" s="10" customFormat="1" ht="10.9">
      <c r="A13" s="512" t="s">
        <v>2122</v>
      </c>
      <c r="B13" s="513" t="s">
        <v>2123</v>
      </c>
      <c r="C13" s="514">
        <v>22594</v>
      </c>
      <c r="D13" s="514">
        <v>22594</v>
      </c>
      <c r="E13" s="514">
        <v>28824</v>
      </c>
      <c r="F13" s="514">
        <v>28824</v>
      </c>
      <c r="G13" s="515">
        <f t="shared" ref="G13:G67" si="1">C13+E13</f>
        <v>51418</v>
      </c>
      <c r="H13" s="515">
        <f t="shared" si="0"/>
        <v>51418</v>
      </c>
      <c r="I13" s="9"/>
    </row>
    <row r="14" spans="1:29" s="10" customFormat="1" ht="10.9">
      <c r="A14" s="512" t="s">
        <v>2124</v>
      </c>
      <c r="B14" s="513" t="s">
        <v>2125</v>
      </c>
      <c r="C14" s="514">
        <v>5</v>
      </c>
      <c r="D14" s="514">
        <v>5</v>
      </c>
      <c r="E14" s="514">
        <v>40</v>
      </c>
      <c r="F14" s="514">
        <v>40</v>
      </c>
      <c r="G14" s="515">
        <f t="shared" si="1"/>
        <v>45</v>
      </c>
      <c r="H14" s="515">
        <f t="shared" si="0"/>
        <v>45</v>
      </c>
      <c r="I14" s="9"/>
    </row>
    <row r="15" spans="1:29" s="10" customFormat="1" ht="10.9">
      <c r="A15" s="512" t="s">
        <v>2126</v>
      </c>
      <c r="B15" s="513" t="s">
        <v>2127</v>
      </c>
      <c r="C15" s="514">
        <v>205</v>
      </c>
      <c r="D15" s="514">
        <v>205</v>
      </c>
      <c r="E15" s="514">
        <v>16</v>
      </c>
      <c r="F15" s="514">
        <v>16</v>
      </c>
      <c r="G15" s="515">
        <f t="shared" si="1"/>
        <v>221</v>
      </c>
      <c r="H15" s="515">
        <f t="shared" si="0"/>
        <v>221</v>
      </c>
      <c r="I15" s="9"/>
    </row>
    <row r="16" spans="1:29" s="10" customFormat="1" ht="10.9">
      <c r="A16" s="512" t="s">
        <v>2128</v>
      </c>
      <c r="B16" s="513" t="s">
        <v>2129</v>
      </c>
      <c r="C16" s="514">
        <v>651</v>
      </c>
      <c r="D16" s="514">
        <v>651</v>
      </c>
      <c r="E16" s="514">
        <v>768</v>
      </c>
      <c r="F16" s="514">
        <v>768</v>
      </c>
      <c r="G16" s="515">
        <f t="shared" si="1"/>
        <v>1419</v>
      </c>
      <c r="H16" s="515">
        <f t="shared" si="0"/>
        <v>1419</v>
      </c>
      <c r="I16" s="9"/>
    </row>
    <row r="17" spans="1:9" s="10" customFormat="1" ht="10.9">
      <c r="A17" s="512" t="s">
        <v>2130</v>
      </c>
      <c r="B17" s="513" t="s">
        <v>2131</v>
      </c>
      <c r="C17" s="514">
        <v>6890</v>
      </c>
      <c r="D17" s="514">
        <v>6890</v>
      </c>
      <c r="E17" s="514">
        <v>7897</v>
      </c>
      <c r="F17" s="514">
        <v>7897</v>
      </c>
      <c r="G17" s="515">
        <f t="shared" si="1"/>
        <v>14787</v>
      </c>
      <c r="H17" s="515">
        <f t="shared" si="0"/>
        <v>14787</v>
      </c>
      <c r="I17" s="9"/>
    </row>
    <row r="18" spans="1:9" s="10" customFormat="1" ht="10.9">
      <c r="A18" s="512" t="s">
        <v>2132</v>
      </c>
      <c r="B18" s="513" t="s">
        <v>2133</v>
      </c>
      <c r="C18" s="514">
        <v>1220</v>
      </c>
      <c r="D18" s="514">
        <v>1220</v>
      </c>
      <c r="E18" s="514">
        <v>1636</v>
      </c>
      <c r="F18" s="514">
        <v>1636</v>
      </c>
      <c r="G18" s="515">
        <f t="shared" si="1"/>
        <v>2856</v>
      </c>
      <c r="H18" s="515">
        <f t="shared" si="0"/>
        <v>2856</v>
      </c>
      <c r="I18" s="9"/>
    </row>
    <row r="19" spans="1:9" s="10" customFormat="1" ht="10.9">
      <c r="A19" s="512" t="s">
        <v>2134</v>
      </c>
      <c r="B19" s="513" t="s">
        <v>2135</v>
      </c>
      <c r="C19" s="514">
        <v>3532</v>
      </c>
      <c r="D19" s="514">
        <v>3532</v>
      </c>
      <c r="E19" s="514">
        <v>3723</v>
      </c>
      <c r="F19" s="514">
        <v>3723</v>
      </c>
      <c r="G19" s="515">
        <f t="shared" si="1"/>
        <v>7255</v>
      </c>
      <c r="H19" s="515">
        <f t="shared" si="0"/>
        <v>7255</v>
      </c>
      <c r="I19" s="9"/>
    </row>
    <row r="20" spans="1:9" s="10" customFormat="1" ht="10.9">
      <c r="A20" s="512" t="s">
        <v>2136</v>
      </c>
      <c r="B20" s="513" t="s">
        <v>2137</v>
      </c>
      <c r="C20" s="514">
        <v>5274</v>
      </c>
      <c r="D20" s="514">
        <v>5274</v>
      </c>
      <c r="E20" s="514">
        <v>4277</v>
      </c>
      <c r="F20" s="514">
        <v>4277</v>
      </c>
      <c r="G20" s="515">
        <f t="shared" si="1"/>
        <v>9551</v>
      </c>
      <c r="H20" s="515">
        <f t="shared" si="0"/>
        <v>9551</v>
      </c>
      <c r="I20" s="9"/>
    </row>
    <row r="21" spans="1:9" s="10" customFormat="1" ht="10.9">
      <c r="A21" s="512" t="s">
        <v>2138</v>
      </c>
      <c r="B21" s="513" t="s">
        <v>2139</v>
      </c>
      <c r="C21" s="514">
        <v>6907</v>
      </c>
      <c r="D21" s="514">
        <v>6907</v>
      </c>
      <c r="E21" s="514">
        <v>7916</v>
      </c>
      <c r="F21" s="514">
        <v>7916</v>
      </c>
      <c r="G21" s="515">
        <f t="shared" si="1"/>
        <v>14823</v>
      </c>
      <c r="H21" s="515">
        <f t="shared" si="0"/>
        <v>14823</v>
      </c>
      <c r="I21" s="9"/>
    </row>
    <row r="22" spans="1:9" s="10" customFormat="1" ht="10.9">
      <c r="A22" s="512" t="s">
        <v>2140</v>
      </c>
      <c r="B22" s="513" t="s">
        <v>2141</v>
      </c>
      <c r="C22" s="514">
        <v>3865</v>
      </c>
      <c r="D22" s="514">
        <v>3865</v>
      </c>
      <c r="E22" s="514">
        <v>4924</v>
      </c>
      <c r="F22" s="514">
        <v>4924</v>
      </c>
      <c r="G22" s="515">
        <f t="shared" si="1"/>
        <v>8789</v>
      </c>
      <c r="H22" s="515">
        <f t="shared" si="0"/>
        <v>8789</v>
      </c>
      <c r="I22" s="9"/>
    </row>
    <row r="23" spans="1:9" s="56" customFormat="1" ht="10.9">
      <c r="A23" s="512" t="s">
        <v>2142</v>
      </c>
      <c r="B23" s="513" t="s">
        <v>2143</v>
      </c>
      <c r="C23" s="514">
        <v>510</v>
      </c>
      <c r="D23" s="514">
        <v>510</v>
      </c>
      <c r="E23" s="514">
        <v>586</v>
      </c>
      <c r="F23" s="514">
        <v>586</v>
      </c>
      <c r="G23" s="515">
        <f t="shared" si="1"/>
        <v>1096</v>
      </c>
      <c r="H23" s="515">
        <f t="shared" si="0"/>
        <v>1096</v>
      </c>
      <c r="I23" s="55"/>
    </row>
    <row r="24" spans="1:9" s="56" customFormat="1" ht="10.9">
      <c r="A24" s="512" t="s">
        <v>2144</v>
      </c>
      <c r="B24" s="513" t="s">
        <v>2145</v>
      </c>
      <c r="C24" s="514">
        <v>4619</v>
      </c>
      <c r="D24" s="514">
        <v>4619</v>
      </c>
      <c r="E24" s="514">
        <v>4463</v>
      </c>
      <c r="F24" s="514">
        <v>4463</v>
      </c>
      <c r="G24" s="515">
        <f t="shared" si="1"/>
        <v>9082</v>
      </c>
      <c r="H24" s="515">
        <f t="shared" si="0"/>
        <v>9082</v>
      </c>
      <c r="I24" s="55"/>
    </row>
    <row r="25" spans="1:9" s="56" customFormat="1" ht="10.9">
      <c r="A25" s="512" t="s">
        <v>2146</v>
      </c>
      <c r="B25" s="513" t="s">
        <v>2147</v>
      </c>
      <c r="C25" s="514">
        <v>5889</v>
      </c>
      <c r="D25" s="514">
        <v>5889</v>
      </c>
      <c r="E25" s="514">
        <v>8330</v>
      </c>
      <c r="F25" s="514">
        <v>8330</v>
      </c>
      <c r="G25" s="515">
        <f t="shared" si="1"/>
        <v>14219</v>
      </c>
      <c r="H25" s="515">
        <f t="shared" si="0"/>
        <v>14219</v>
      </c>
      <c r="I25" s="55"/>
    </row>
    <row r="26" spans="1:9" s="56" customFormat="1" ht="10.9">
      <c r="A26" s="512" t="s">
        <v>2148</v>
      </c>
      <c r="B26" s="513" t="s">
        <v>2149</v>
      </c>
      <c r="C26" s="514">
        <v>658</v>
      </c>
      <c r="D26" s="514">
        <v>658</v>
      </c>
      <c r="E26" s="514">
        <v>216</v>
      </c>
      <c r="F26" s="514">
        <v>216</v>
      </c>
      <c r="G26" s="515">
        <f t="shared" si="1"/>
        <v>874</v>
      </c>
      <c r="H26" s="515">
        <f t="shared" si="0"/>
        <v>874</v>
      </c>
      <c r="I26" s="55"/>
    </row>
    <row r="27" spans="1:9" s="56" customFormat="1" ht="10.9">
      <c r="A27" s="512" t="s">
        <v>2150</v>
      </c>
      <c r="B27" s="513" t="s">
        <v>2151</v>
      </c>
      <c r="C27" s="514">
        <v>3529</v>
      </c>
      <c r="D27" s="514">
        <v>3529</v>
      </c>
      <c r="E27" s="514">
        <v>4447</v>
      </c>
      <c r="F27" s="514">
        <v>4447</v>
      </c>
      <c r="G27" s="515">
        <f t="shared" si="1"/>
        <v>7976</v>
      </c>
      <c r="H27" s="515">
        <f t="shared" si="0"/>
        <v>7976</v>
      </c>
      <c r="I27" s="55"/>
    </row>
    <row r="28" spans="1:9" s="10" customFormat="1" ht="10.9">
      <c r="A28" s="512" t="s">
        <v>2152</v>
      </c>
      <c r="B28" s="513" t="s">
        <v>2153</v>
      </c>
      <c r="C28" s="514">
        <v>5265</v>
      </c>
      <c r="D28" s="514">
        <v>5265</v>
      </c>
      <c r="E28" s="514">
        <v>4414</v>
      </c>
      <c r="F28" s="514">
        <v>4414</v>
      </c>
      <c r="G28" s="515">
        <f t="shared" si="1"/>
        <v>9679</v>
      </c>
      <c r="H28" s="515">
        <f t="shared" si="0"/>
        <v>9679</v>
      </c>
      <c r="I28" s="9"/>
    </row>
    <row r="29" spans="1:9" s="10" customFormat="1" ht="10.9">
      <c r="A29" s="512" t="s">
        <v>2154</v>
      </c>
      <c r="B29" s="513" t="s">
        <v>2155</v>
      </c>
      <c r="C29" s="514">
        <v>7115</v>
      </c>
      <c r="D29" s="514">
        <v>7115</v>
      </c>
      <c r="E29" s="514">
        <v>9021</v>
      </c>
      <c r="F29" s="514">
        <v>9021</v>
      </c>
      <c r="G29" s="515">
        <f t="shared" si="1"/>
        <v>16136</v>
      </c>
      <c r="H29" s="515">
        <f t="shared" si="0"/>
        <v>16136</v>
      </c>
      <c r="I29" s="9"/>
    </row>
    <row r="30" spans="1:9" s="10" customFormat="1" ht="10.9">
      <c r="A30" s="512" t="s">
        <v>2156</v>
      </c>
      <c r="B30" s="513" t="s">
        <v>2157</v>
      </c>
      <c r="C30" s="514">
        <v>2166</v>
      </c>
      <c r="D30" s="514">
        <v>2166</v>
      </c>
      <c r="E30" s="514">
        <v>1568</v>
      </c>
      <c r="F30" s="514">
        <v>1568</v>
      </c>
      <c r="G30" s="515">
        <f t="shared" si="1"/>
        <v>3734</v>
      </c>
      <c r="H30" s="515">
        <f t="shared" si="0"/>
        <v>3734</v>
      </c>
      <c r="I30" s="9"/>
    </row>
    <row r="31" spans="1:9" s="10" customFormat="1" ht="11.25" customHeight="1">
      <c r="A31" s="512" t="s">
        <v>2158</v>
      </c>
      <c r="B31" s="513" t="s">
        <v>2159</v>
      </c>
      <c r="C31" s="514">
        <v>1</v>
      </c>
      <c r="D31" s="514">
        <v>1</v>
      </c>
      <c r="E31" s="514"/>
      <c r="F31" s="514"/>
      <c r="G31" s="515">
        <f t="shared" si="1"/>
        <v>1</v>
      </c>
      <c r="H31" s="515">
        <f t="shared" si="0"/>
        <v>1</v>
      </c>
      <c r="I31" s="9"/>
    </row>
    <row r="32" spans="1:9" s="10" customFormat="1" ht="10.9">
      <c r="A32" s="512" t="s">
        <v>2160</v>
      </c>
      <c r="B32" s="513" t="s">
        <v>2161</v>
      </c>
      <c r="C32" s="514">
        <v>2826</v>
      </c>
      <c r="D32" s="514">
        <v>2826</v>
      </c>
      <c r="E32" s="514">
        <v>2923</v>
      </c>
      <c r="F32" s="514">
        <v>2923</v>
      </c>
      <c r="G32" s="515">
        <f t="shared" si="1"/>
        <v>5749</v>
      </c>
      <c r="H32" s="515">
        <f t="shared" si="0"/>
        <v>5749</v>
      </c>
      <c r="I32" s="9"/>
    </row>
    <row r="33" spans="1:9" s="10" customFormat="1" ht="10.9">
      <c r="A33" s="512" t="s">
        <v>2162</v>
      </c>
      <c r="B33" s="513" t="s">
        <v>2163</v>
      </c>
      <c r="C33" s="514">
        <v>1945</v>
      </c>
      <c r="D33" s="514">
        <v>1945</v>
      </c>
      <c r="E33" s="514">
        <v>2145</v>
      </c>
      <c r="F33" s="514">
        <v>2145</v>
      </c>
      <c r="G33" s="515">
        <f t="shared" si="1"/>
        <v>4090</v>
      </c>
      <c r="H33" s="515">
        <f t="shared" si="0"/>
        <v>4090</v>
      </c>
      <c r="I33" s="9"/>
    </row>
    <row r="34" spans="1:9" s="10" customFormat="1" ht="10.9">
      <c r="A34" s="512" t="s">
        <v>2164</v>
      </c>
      <c r="B34" s="513" t="s">
        <v>2165</v>
      </c>
      <c r="C34" s="514">
        <v>1870</v>
      </c>
      <c r="D34" s="514">
        <v>1870</v>
      </c>
      <c r="E34" s="514">
        <v>2084</v>
      </c>
      <c r="F34" s="514">
        <v>2084</v>
      </c>
      <c r="G34" s="515">
        <f t="shared" si="1"/>
        <v>3954</v>
      </c>
      <c r="H34" s="515">
        <f t="shared" si="0"/>
        <v>3954</v>
      </c>
      <c r="I34" s="9"/>
    </row>
    <row r="35" spans="1:9" s="10" customFormat="1" ht="10.9">
      <c r="A35" s="512" t="s">
        <v>2166</v>
      </c>
      <c r="B35" s="513" t="s">
        <v>2167</v>
      </c>
      <c r="C35" s="514">
        <v>178</v>
      </c>
      <c r="D35" s="514">
        <v>178</v>
      </c>
      <c r="E35" s="514">
        <v>395</v>
      </c>
      <c r="F35" s="514">
        <v>395</v>
      </c>
      <c r="G35" s="515">
        <f t="shared" si="1"/>
        <v>573</v>
      </c>
      <c r="H35" s="515">
        <f t="shared" si="0"/>
        <v>573</v>
      </c>
      <c r="I35" s="9"/>
    </row>
    <row r="36" spans="1:9" s="10" customFormat="1" ht="10.9">
      <c r="A36" s="512" t="s">
        <v>2168</v>
      </c>
      <c r="B36" s="513" t="s">
        <v>2169</v>
      </c>
      <c r="C36" s="514">
        <v>352</v>
      </c>
      <c r="D36" s="514">
        <v>352</v>
      </c>
      <c r="E36" s="514">
        <v>616</v>
      </c>
      <c r="F36" s="514">
        <v>616</v>
      </c>
      <c r="G36" s="515">
        <f t="shared" si="1"/>
        <v>968</v>
      </c>
      <c r="H36" s="515">
        <f t="shared" si="0"/>
        <v>968</v>
      </c>
      <c r="I36" s="9"/>
    </row>
    <row r="37" spans="1:9" s="10" customFormat="1" ht="10.9">
      <c r="A37" s="512" t="s">
        <v>2170</v>
      </c>
      <c r="B37" s="513" t="s">
        <v>2171</v>
      </c>
      <c r="C37" s="514">
        <v>4679</v>
      </c>
      <c r="D37" s="514">
        <v>4679</v>
      </c>
      <c r="E37" s="514">
        <v>5032</v>
      </c>
      <c r="F37" s="514">
        <v>5032</v>
      </c>
      <c r="G37" s="515">
        <f t="shared" si="1"/>
        <v>9711</v>
      </c>
      <c r="H37" s="515">
        <f t="shared" si="0"/>
        <v>9711</v>
      </c>
      <c r="I37" s="9"/>
    </row>
    <row r="38" spans="1:9" s="10" customFormat="1" ht="10.9">
      <c r="A38" s="512" t="s">
        <v>2172</v>
      </c>
      <c r="B38" s="513" t="s">
        <v>2173</v>
      </c>
      <c r="C38" s="514">
        <v>5763</v>
      </c>
      <c r="D38" s="514">
        <v>5763</v>
      </c>
      <c r="E38" s="514">
        <v>6261</v>
      </c>
      <c r="F38" s="514">
        <v>6261</v>
      </c>
      <c r="G38" s="515">
        <f t="shared" si="1"/>
        <v>12024</v>
      </c>
      <c r="H38" s="515">
        <f t="shared" si="0"/>
        <v>12024</v>
      </c>
      <c r="I38" s="9"/>
    </row>
    <row r="39" spans="1:9" s="10" customFormat="1" ht="10.9">
      <c r="A39" s="512" t="s">
        <v>2174</v>
      </c>
      <c r="B39" s="513" t="s">
        <v>2175</v>
      </c>
      <c r="C39" s="514">
        <v>3909</v>
      </c>
      <c r="D39" s="514">
        <v>3909</v>
      </c>
      <c r="E39" s="514">
        <v>4397</v>
      </c>
      <c r="F39" s="514">
        <v>4397</v>
      </c>
      <c r="G39" s="515">
        <f t="shared" si="1"/>
        <v>8306</v>
      </c>
      <c r="H39" s="515">
        <f t="shared" si="0"/>
        <v>8306</v>
      </c>
      <c r="I39" s="9"/>
    </row>
    <row r="40" spans="1:9" s="10" customFormat="1" ht="10.9">
      <c r="A40" s="512" t="s">
        <v>2176</v>
      </c>
      <c r="B40" s="513" t="s">
        <v>2177</v>
      </c>
      <c r="C40" s="514">
        <v>3489</v>
      </c>
      <c r="D40" s="514">
        <v>3489</v>
      </c>
      <c r="E40" s="514">
        <v>4037</v>
      </c>
      <c r="F40" s="514">
        <v>4037</v>
      </c>
      <c r="G40" s="515">
        <f t="shared" si="1"/>
        <v>7526</v>
      </c>
      <c r="H40" s="515">
        <f t="shared" si="0"/>
        <v>7526</v>
      </c>
      <c r="I40" s="9"/>
    </row>
    <row r="41" spans="1:9" s="10" customFormat="1" ht="10.9">
      <c r="A41" s="512" t="s">
        <v>2178</v>
      </c>
      <c r="B41" s="513" t="s">
        <v>2179</v>
      </c>
      <c r="C41" s="514">
        <v>57</v>
      </c>
      <c r="D41" s="514">
        <v>57</v>
      </c>
      <c r="E41" s="514">
        <v>46</v>
      </c>
      <c r="F41" s="514">
        <v>46</v>
      </c>
      <c r="G41" s="515">
        <f t="shared" si="1"/>
        <v>103</v>
      </c>
      <c r="H41" s="515">
        <f t="shared" si="0"/>
        <v>103</v>
      </c>
      <c r="I41" s="9"/>
    </row>
    <row r="42" spans="1:9" s="10" customFormat="1" ht="10.9">
      <c r="A42" s="512" t="s">
        <v>2180</v>
      </c>
      <c r="B42" s="513" t="s">
        <v>2181</v>
      </c>
      <c r="C42" s="514">
        <v>7350</v>
      </c>
      <c r="D42" s="514">
        <v>7350</v>
      </c>
      <c r="E42" s="514">
        <v>7816</v>
      </c>
      <c r="F42" s="514">
        <v>7816</v>
      </c>
      <c r="G42" s="515">
        <f t="shared" si="1"/>
        <v>15166</v>
      </c>
      <c r="H42" s="515">
        <f t="shared" si="0"/>
        <v>15166</v>
      </c>
      <c r="I42" s="9"/>
    </row>
    <row r="43" spans="1:9" s="10" customFormat="1" ht="10.9">
      <c r="A43" s="512" t="s">
        <v>2182</v>
      </c>
      <c r="B43" s="513" t="s">
        <v>2183</v>
      </c>
      <c r="C43" s="514">
        <v>6480</v>
      </c>
      <c r="D43" s="514">
        <v>6480</v>
      </c>
      <c r="E43" s="514">
        <v>6694</v>
      </c>
      <c r="F43" s="514">
        <v>6694</v>
      </c>
      <c r="G43" s="515">
        <f t="shared" si="1"/>
        <v>13174</v>
      </c>
      <c r="H43" s="515">
        <f t="shared" si="0"/>
        <v>13174</v>
      </c>
      <c r="I43" s="9"/>
    </row>
    <row r="44" spans="1:9" s="10" customFormat="1" ht="10.9">
      <c r="A44" s="512" t="s">
        <v>2184</v>
      </c>
      <c r="B44" s="513" t="s">
        <v>2185</v>
      </c>
      <c r="C44" s="514">
        <v>3414</v>
      </c>
      <c r="D44" s="514">
        <v>3414</v>
      </c>
      <c r="E44" s="514">
        <v>3587</v>
      </c>
      <c r="F44" s="514">
        <v>3587</v>
      </c>
      <c r="G44" s="515">
        <f t="shared" si="1"/>
        <v>7001</v>
      </c>
      <c r="H44" s="515">
        <f t="shared" si="0"/>
        <v>7001</v>
      </c>
      <c r="I44" s="9"/>
    </row>
    <row r="45" spans="1:9" s="10" customFormat="1" ht="12.75" customHeight="1">
      <c r="A45" s="512" t="s">
        <v>2186</v>
      </c>
      <c r="B45" s="513" t="s">
        <v>2187</v>
      </c>
      <c r="C45" s="514">
        <v>5757</v>
      </c>
      <c r="D45" s="514">
        <v>5757</v>
      </c>
      <c r="E45" s="514">
        <v>6299</v>
      </c>
      <c r="F45" s="514">
        <v>6299</v>
      </c>
      <c r="G45" s="515">
        <f t="shared" si="1"/>
        <v>12056</v>
      </c>
      <c r="H45" s="515">
        <f t="shared" si="0"/>
        <v>12056</v>
      </c>
      <c r="I45" s="9"/>
    </row>
    <row r="46" spans="1:9" s="10" customFormat="1" ht="10.9">
      <c r="A46" s="518" t="s">
        <v>2188</v>
      </c>
      <c r="B46" s="519" t="s">
        <v>2189</v>
      </c>
      <c r="C46" s="520">
        <v>194</v>
      </c>
      <c r="D46" s="520">
        <v>194</v>
      </c>
      <c r="E46" s="520">
        <v>280</v>
      </c>
      <c r="F46" s="520">
        <v>280</v>
      </c>
      <c r="G46" s="515">
        <f t="shared" si="1"/>
        <v>474</v>
      </c>
      <c r="H46" s="515">
        <f t="shared" si="0"/>
        <v>474</v>
      </c>
      <c r="I46" s="9"/>
    </row>
    <row r="47" spans="1:9" s="10" customFormat="1" ht="10.9">
      <c r="A47" s="512" t="s">
        <v>2190</v>
      </c>
      <c r="B47" s="513" t="s">
        <v>2191</v>
      </c>
      <c r="C47" s="514">
        <v>186</v>
      </c>
      <c r="D47" s="514">
        <v>186</v>
      </c>
      <c r="E47" s="514">
        <v>224</v>
      </c>
      <c r="F47" s="514">
        <v>224</v>
      </c>
      <c r="G47" s="515">
        <f t="shared" si="1"/>
        <v>410</v>
      </c>
      <c r="H47" s="515">
        <f t="shared" si="0"/>
        <v>410</v>
      </c>
      <c r="I47" s="9"/>
    </row>
    <row r="48" spans="1:9" s="10" customFormat="1" ht="10.9">
      <c r="A48" s="512" t="s">
        <v>2192</v>
      </c>
      <c r="B48" s="513" t="s">
        <v>2193</v>
      </c>
      <c r="C48" s="514">
        <v>1375</v>
      </c>
      <c r="D48" s="514">
        <v>1375</v>
      </c>
      <c r="E48" s="514">
        <v>1687</v>
      </c>
      <c r="F48" s="514">
        <v>1687</v>
      </c>
      <c r="G48" s="515">
        <f t="shared" si="1"/>
        <v>3062</v>
      </c>
      <c r="H48" s="515">
        <f t="shared" si="0"/>
        <v>3062</v>
      </c>
      <c r="I48" s="9"/>
    </row>
    <row r="49" spans="1:13" s="10" customFormat="1" ht="10.9">
      <c r="A49" s="512" t="s">
        <v>2194</v>
      </c>
      <c r="B49" s="513" t="s">
        <v>2195</v>
      </c>
      <c r="C49" s="514">
        <v>3461</v>
      </c>
      <c r="D49" s="514">
        <v>3461</v>
      </c>
      <c r="E49" s="514">
        <v>1792</v>
      </c>
      <c r="F49" s="514">
        <v>1792</v>
      </c>
      <c r="G49" s="515">
        <f t="shared" si="1"/>
        <v>5253</v>
      </c>
      <c r="H49" s="515">
        <f t="shared" si="0"/>
        <v>5253</v>
      </c>
      <c r="I49" s="9"/>
    </row>
    <row r="50" spans="1:13" s="10" customFormat="1" ht="10.9">
      <c r="A50" s="512" t="s">
        <v>2196</v>
      </c>
      <c r="B50" s="513" t="s">
        <v>2197</v>
      </c>
      <c r="C50" s="514">
        <v>2104</v>
      </c>
      <c r="D50" s="514">
        <v>2104</v>
      </c>
      <c r="E50" s="514">
        <v>441</v>
      </c>
      <c r="F50" s="514">
        <v>441</v>
      </c>
      <c r="G50" s="515">
        <f t="shared" si="1"/>
        <v>2545</v>
      </c>
      <c r="H50" s="515">
        <f t="shared" si="0"/>
        <v>2545</v>
      </c>
      <c r="I50" s="9"/>
    </row>
    <row r="51" spans="1:13" s="10" customFormat="1" ht="10.9">
      <c r="A51" s="512" t="s">
        <v>2198</v>
      </c>
      <c r="B51" s="513" t="s">
        <v>2199</v>
      </c>
      <c r="C51" s="514">
        <v>2804</v>
      </c>
      <c r="D51" s="514">
        <v>2804</v>
      </c>
      <c r="E51" s="514">
        <v>2910</v>
      </c>
      <c r="F51" s="514">
        <v>2910</v>
      </c>
      <c r="G51" s="515">
        <f t="shared" si="1"/>
        <v>5714</v>
      </c>
      <c r="H51" s="515">
        <f t="shared" si="0"/>
        <v>5714</v>
      </c>
      <c r="I51" s="9"/>
    </row>
    <row r="52" spans="1:13" s="10" customFormat="1" ht="14.95" customHeight="1">
      <c r="A52" s="512" t="s">
        <v>2200</v>
      </c>
      <c r="B52" s="513" t="s">
        <v>2201</v>
      </c>
      <c r="C52" s="514">
        <v>1115</v>
      </c>
      <c r="D52" s="514">
        <v>1115</v>
      </c>
      <c r="E52" s="514">
        <v>361</v>
      </c>
      <c r="F52" s="514">
        <v>361</v>
      </c>
      <c r="G52" s="515">
        <f t="shared" si="1"/>
        <v>1476</v>
      </c>
      <c r="H52" s="515">
        <f t="shared" si="0"/>
        <v>1476</v>
      </c>
      <c r="I52" s="9"/>
    </row>
    <row r="53" spans="1:13" s="10" customFormat="1" ht="10.9">
      <c r="A53" s="512" t="s">
        <v>2202</v>
      </c>
      <c r="B53" s="513" t="s">
        <v>2203</v>
      </c>
      <c r="C53" s="514">
        <v>7377</v>
      </c>
      <c r="D53" s="514">
        <v>7377</v>
      </c>
      <c r="E53" s="514">
        <v>7900</v>
      </c>
      <c r="F53" s="514">
        <v>7900</v>
      </c>
      <c r="G53" s="515">
        <f t="shared" si="1"/>
        <v>15277</v>
      </c>
      <c r="H53" s="515">
        <f t="shared" si="0"/>
        <v>15277</v>
      </c>
      <c r="I53" s="9"/>
    </row>
    <row r="54" spans="1:13" s="10" customFormat="1" ht="10.9">
      <c r="A54" s="512" t="s">
        <v>2204</v>
      </c>
      <c r="B54" s="513" t="s">
        <v>2205</v>
      </c>
      <c r="C54" s="514">
        <v>783</v>
      </c>
      <c r="D54" s="514">
        <v>783</v>
      </c>
      <c r="E54" s="514">
        <v>730</v>
      </c>
      <c r="F54" s="514">
        <v>730</v>
      </c>
      <c r="G54" s="515">
        <f t="shared" si="1"/>
        <v>1513</v>
      </c>
      <c r="H54" s="515">
        <f t="shared" si="0"/>
        <v>1513</v>
      </c>
      <c r="I54" s="9"/>
    </row>
    <row r="55" spans="1:13" s="10" customFormat="1" ht="10.9">
      <c r="A55" s="512" t="s">
        <v>2206</v>
      </c>
      <c r="B55" s="513" t="s">
        <v>2207</v>
      </c>
      <c r="C55" s="514">
        <v>2189</v>
      </c>
      <c r="D55" s="514">
        <v>2189</v>
      </c>
      <c r="E55" s="514">
        <v>3196</v>
      </c>
      <c r="F55" s="514">
        <v>3196</v>
      </c>
      <c r="G55" s="515">
        <f t="shared" si="1"/>
        <v>5385</v>
      </c>
      <c r="H55" s="515">
        <f t="shared" si="0"/>
        <v>5385</v>
      </c>
      <c r="I55" s="9"/>
    </row>
    <row r="56" spans="1:13" s="10" customFormat="1" ht="10.9">
      <c r="A56" s="518" t="s">
        <v>2208</v>
      </c>
      <c r="B56" s="519" t="s">
        <v>2209</v>
      </c>
      <c r="C56" s="520">
        <v>360</v>
      </c>
      <c r="D56" s="520">
        <v>360</v>
      </c>
      <c r="E56" s="520">
        <v>2022</v>
      </c>
      <c r="F56" s="520">
        <v>2022</v>
      </c>
      <c r="G56" s="515">
        <f t="shared" si="1"/>
        <v>2382</v>
      </c>
      <c r="H56" s="515">
        <f t="shared" si="0"/>
        <v>2382</v>
      </c>
      <c r="I56" s="9"/>
    </row>
    <row r="57" spans="1:13" s="10" customFormat="1" ht="10.9">
      <c r="A57" s="518" t="s">
        <v>2210</v>
      </c>
      <c r="B57" s="519" t="s">
        <v>2211</v>
      </c>
      <c r="C57" s="520">
        <v>360</v>
      </c>
      <c r="D57" s="520">
        <v>360</v>
      </c>
      <c r="E57" s="520">
        <v>2022</v>
      </c>
      <c r="F57" s="520">
        <v>2022</v>
      </c>
      <c r="G57" s="515">
        <f t="shared" si="1"/>
        <v>2382</v>
      </c>
      <c r="H57" s="515">
        <f t="shared" si="0"/>
        <v>2382</v>
      </c>
      <c r="I57" s="9"/>
    </row>
    <row r="58" spans="1:13" s="10" customFormat="1" ht="13.6" customHeight="1">
      <c r="A58" s="512" t="s">
        <v>2212</v>
      </c>
      <c r="B58" s="513" t="s">
        <v>2213</v>
      </c>
      <c r="C58" s="514">
        <v>42</v>
      </c>
      <c r="D58" s="514">
        <v>42</v>
      </c>
      <c r="E58" s="514">
        <v>16</v>
      </c>
      <c r="F58" s="514">
        <v>16</v>
      </c>
      <c r="G58" s="515">
        <f t="shared" si="1"/>
        <v>58</v>
      </c>
      <c r="H58" s="515">
        <f t="shared" si="0"/>
        <v>58</v>
      </c>
      <c r="I58" s="9"/>
    </row>
    <row r="59" spans="1:13" s="58" customFormat="1" ht="14.95" customHeight="1">
      <c r="A59" s="512" t="s">
        <v>2214</v>
      </c>
      <c r="B59" s="513" t="s">
        <v>2215</v>
      </c>
      <c r="C59" s="514">
        <v>253</v>
      </c>
      <c r="D59" s="514">
        <v>253</v>
      </c>
      <c r="E59" s="514">
        <v>1239</v>
      </c>
      <c r="F59" s="514">
        <v>1239</v>
      </c>
      <c r="G59" s="515">
        <f t="shared" si="1"/>
        <v>1492</v>
      </c>
      <c r="H59" s="515">
        <f t="shared" si="0"/>
        <v>1492</v>
      </c>
      <c r="I59" s="359"/>
      <c r="J59" s="359"/>
      <c r="K59" s="359"/>
      <c r="L59" s="4"/>
      <c r="M59" s="359"/>
    </row>
    <row r="60" spans="1:13" s="58" customFormat="1" ht="14.95" customHeight="1">
      <c r="A60" s="512" t="s">
        <v>2216</v>
      </c>
      <c r="B60" s="513" t="s">
        <v>2217</v>
      </c>
      <c r="C60" s="514">
        <v>363</v>
      </c>
      <c r="D60" s="514">
        <v>363</v>
      </c>
      <c r="E60" s="514">
        <v>1292</v>
      </c>
      <c r="F60" s="514">
        <v>1292</v>
      </c>
      <c r="G60" s="515">
        <f t="shared" si="1"/>
        <v>1655</v>
      </c>
      <c r="H60" s="515">
        <f t="shared" si="0"/>
        <v>1655</v>
      </c>
      <c r="I60" s="359"/>
      <c r="J60" s="359"/>
      <c r="K60" s="359"/>
      <c r="L60" s="4"/>
      <c r="M60" s="359"/>
    </row>
    <row r="61" spans="1:13" ht="16" customHeight="1">
      <c r="A61" s="512" t="s">
        <v>2218</v>
      </c>
      <c r="B61" s="513" t="s">
        <v>2219</v>
      </c>
      <c r="C61" s="514">
        <v>2184</v>
      </c>
      <c r="D61" s="514">
        <v>2184</v>
      </c>
      <c r="E61" s="514">
        <v>3181</v>
      </c>
      <c r="F61" s="514">
        <v>3181</v>
      </c>
      <c r="G61" s="515">
        <f t="shared" si="1"/>
        <v>5365</v>
      </c>
      <c r="H61" s="515">
        <f t="shared" si="0"/>
        <v>5365</v>
      </c>
    </row>
    <row r="62" spans="1:13" ht="16" customHeight="1">
      <c r="A62" s="512" t="s">
        <v>2220</v>
      </c>
      <c r="B62" s="513" t="s">
        <v>2221</v>
      </c>
      <c r="C62" s="514">
        <v>253</v>
      </c>
      <c r="D62" s="514">
        <v>253</v>
      </c>
      <c r="E62" s="514">
        <v>1239</v>
      </c>
      <c r="F62" s="514">
        <v>1239</v>
      </c>
      <c r="G62" s="515">
        <f t="shared" si="1"/>
        <v>1492</v>
      </c>
      <c r="H62" s="515">
        <f t="shared" si="0"/>
        <v>1492</v>
      </c>
    </row>
    <row r="63" spans="1:13" ht="16" customHeight="1">
      <c r="A63" s="512" t="s">
        <v>2222</v>
      </c>
      <c r="B63" s="513" t="s">
        <v>2223</v>
      </c>
      <c r="C63" s="514">
        <v>62</v>
      </c>
      <c r="D63" s="514">
        <v>62</v>
      </c>
      <c r="E63" s="514">
        <v>65</v>
      </c>
      <c r="F63" s="514">
        <v>65</v>
      </c>
      <c r="G63" s="515">
        <f t="shared" si="1"/>
        <v>127</v>
      </c>
      <c r="H63" s="515">
        <f t="shared" si="0"/>
        <v>127</v>
      </c>
    </row>
    <row r="64" spans="1:13" ht="16" customHeight="1">
      <c r="A64" s="512" t="s">
        <v>2224</v>
      </c>
      <c r="B64" s="513" t="s">
        <v>2225</v>
      </c>
      <c r="C64" s="514">
        <v>115</v>
      </c>
      <c r="D64" s="514">
        <v>115</v>
      </c>
      <c r="E64" s="514">
        <v>78</v>
      </c>
      <c r="F64" s="514">
        <v>78</v>
      </c>
      <c r="G64" s="515">
        <f t="shared" si="1"/>
        <v>193</v>
      </c>
      <c r="H64" s="515">
        <f t="shared" si="0"/>
        <v>193</v>
      </c>
    </row>
    <row r="65" spans="1:8" ht="16" customHeight="1">
      <c r="A65" s="512" t="s">
        <v>2226</v>
      </c>
      <c r="B65" s="513" t="s">
        <v>2227</v>
      </c>
      <c r="C65" s="514">
        <v>253</v>
      </c>
      <c r="D65" s="514">
        <v>253</v>
      </c>
      <c r="E65" s="514">
        <v>1239</v>
      </c>
      <c r="F65" s="514">
        <v>1239</v>
      </c>
      <c r="G65" s="515">
        <f t="shared" si="1"/>
        <v>1492</v>
      </c>
      <c r="H65" s="515">
        <f t="shared" si="0"/>
        <v>1492</v>
      </c>
    </row>
    <row r="66" spans="1:8" ht="16" customHeight="1">
      <c r="A66" s="512" t="s">
        <v>2228</v>
      </c>
      <c r="B66" s="513" t="s">
        <v>2229</v>
      </c>
      <c r="C66" s="514">
        <v>317</v>
      </c>
      <c r="D66" s="514">
        <v>317</v>
      </c>
      <c r="E66" s="514">
        <v>77</v>
      </c>
      <c r="F66" s="514">
        <v>77</v>
      </c>
      <c r="G66" s="515">
        <f t="shared" si="1"/>
        <v>394</v>
      </c>
      <c r="H66" s="515">
        <f t="shared" si="0"/>
        <v>394</v>
      </c>
    </row>
    <row r="67" spans="1:8" ht="16" customHeight="1">
      <c r="A67" s="512" t="s">
        <v>2230</v>
      </c>
      <c r="B67" s="513" t="s">
        <v>2231</v>
      </c>
      <c r="C67" s="514">
        <v>96</v>
      </c>
      <c r="D67" s="514">
        <v>96</v>
      </c>
      <c r="E67" s="514">
        <v>4</v>
      </c>
      <c r="F67" s="514">
        <v>4</v>
      </c>
      <c r="G67" s="515">
        <f t="shared" si="1"/>
        <v>100</v>
      </c>
      <c r="H67" s="515">
        <f t="shared" si="0"/>
        <v>100</v>
      </c>
    </row>
    <row r="68" spans="1:8" ht="16" customHeight="1">
      <c r="A68" s="512" t="s">
        <v>2232</v>
      </c>
      <c r="B68" s="513" t="s">
        <v>2233</v>
      </c>
      <c r="C68" s="514">
        <v>96</v>
      </c>
      <c r="D68" s="514">
        <v>96</v>
      </c>
      <c r="E68" s="514">
        <v>4</v>
      </c>
      <c r="F68" s="514">
        <v>4</v>
      </c>
      <c r="G68" s="515">
        <f t="shared" ref="G68:G76" si="2">C68+E68</f>
        <v>100</v>
      </c>
      <c r="H68" s="515">
        <f t="shared" si="0"/>
        <v>100</v>
      </c>
    </row>
    <row r="69" spans="1:8" ht="16" customHeight="1">
      <c r="A69" s="512" t="s">
        <v>2234</v>
      </c>
      <c r="B69" s="513" t="s">
        <v>2235</v>
      </c>
      <c r="C69" s="514">
        <v>96</v>
      </c>
      <c r="D69" s="514">
        <v>96</v>
      </c>
      <c r="E69" s="514">
        <v>4</v>
      </c>
      <c r="F69" s="514">
        <v>4</v>
      </c>
      <c r="G69" s="515">
        <f t="shared" si="2"/>
        <v>100</v>
      </c>
      <c r="H69" s="515">
        <f t="shared" si="0"/>
        <v>100</v>
      </c>
    </row>
    <row r="70" spans="1:8" ht="16" customHeight="1">
      <c r="A70" s="512" t="s">
        <v>2236</v>
      </c>
      <c r="B70" s="513" t="s">
        <v>2237</v>
      </c>
      <c r="C70" s="514">
        <v>9650</v>
      </c>
      <c r="D70" s="514">
        <v>9650</v>
      </c>
      <c r="E70" s="514">
        <v>13793</v>
      </c>
      <c r="F70" s="514">
        <v>13793</v>
      </c>
      <c r="G70" s="515">
        <f t="shared" si="2"/>
        <v>23443</v>
      </c>
      <c r="H70" s="515">
        <f t="shared" si="0"/>
        <v>23443</v>
      </c>
    </row>
    <row r="71" spans="1:8" ht="16" customHeight="1">
      <c r="A71" s="516" t="s">
        <v>2238</v>
      </c>
      <c r="B71" s="517" t="s">
        <v>2239</v>
      </c>
      <c r="C71" s="514"/>
      <c r="D71" s="514"/>
      <c r="E71" s="514">
        <v>1</v>
      </c>
      <c r="F71" s="514">
        <v>1</v>
      </c>
      <c r="G71" s="515">
        <f t="shared" si="2"/>
        <v>1</v>
      </c>
      <c r="H71" s="515">
        <f t="shared" si="0"/>
        <v>1</v>
      </c>
    </row>
    <row r="72" spans="1:8" ht="16" customHeight="1">
      <c r="A72" s="512" t="s">
        <v>2240</v>
      </c>
      <c r="B72" s="513" t="s">
        <v>2241</v>
      </c>
      <c r="C72" s="514">
        <v>46</v>
      </c>
      <c r="D72" s="514">
        <v>46</v>
      </c>
      <c r="E72" s="514">
        <v>62</v>
      </c>
      <c r="F72" s="514">
        <v>62</v>
      </c>
      <c r="G72" s="515">
        <f t="shared" si="2"/>
        <v>108</v>
      </c>
      <c r="H72" s="515">
        <f t="shared" si="0"/>
        <v>108</v>
      </c>
    </row>
    <row r="73" spans="1:8" ht="16" customHeight="1">
      <c r="A73" s="512" t="s">
        <v>2242</v>
      </c>
      <c r="B73" s="513" t="s">
        <v>2243</v>
      </c>
      <c r="C73" s="514">
        <v>2</v>
      </c>
      <c r="D73" s="514">
        <v>2</v>
      </c>
      <c r="E73" s="514">
        <v>26</v>
      </c>
      <c r="F73" s="514">
        <v>26</v>
      </c>
      <c r="G73" s="515">
        <f t="shared" si="2"/>
        <v>28</v>
      </c>
      <c r="H73" s="515">
        <f t="shared" si="0"/>
        <v>28</v>
      </c>
    </row>
    <row r="74" spans="1:8" ht="16" customHeight="1">
      <c r="A74" s="512" t="s">
        <v>2244</v>
      </c>
      <c r="B74" s="513" t="s">
        <v>2245</v>
      </c>
      <c r="C74" s="514">
        <v>2992</v>
      </c>
      <c r="D74" s="514">
        <v>2992</v>
      </c>
      <c r="E74" s="514">
        <v>3557</v>
      </c>
      <c r="F74" s="514">
        <v>3557</v>
      </c>
      <c r="G74" s="515">
        <f t="shared" si="2"/>
        <v>6549</v>
      </c>
      <c r="H74" s="515">
        <f t="shared" si="0"/>
        <v>6549</v>
      </c>
    </row>
    <row r="75" spans="1:8" ht="16" customHeight="1">
      <c r="A75" s="512" t="s">
        <v>2246</v>
      </c>
      <c r="B75" s="513" t="s">
        <v>2247</v>
      </c>
      <c r="C75" s="514">
        <v>275</v>
      </c>
      <c r="D75" s="514">
        <v>275</v>
      </c>
      <c r="E75" s="514">
        <v>720</v>
      </c>
      <c r="F75" s="514">
        <v>720</v>
      </c>
      <c r="G75" s="515">
        <f t="shared" si="2"/>
        <v>995</v>
      </c>
      <c r="H75" s="515">
        <f t="shared" si="0"/>
        <v>995</v>
      </c>
    </row>
    <row r="76" spans="1:8" ht="16" customHeight="1">
      <c r="A76" s="512" t="s">
        <v>2248</v>
      </c>
      <c r="B76" s="513" t="s">
        <v>2249</v>
      </c>
      <c r="C76" s="514">
        <v>274</v>
      </c>
      <c r="D76" s="514">
        <v>274</v>
      </c>
      <c r="E76" s="514">
        <v>719</v>
      </c>
      <c r="F76" s="514">
        <v>719</v>
      </c>
      <c r="G76" s="515">
        <f t="shared" si="2"/>
        <v>993</v>
      </c>
      <c r="H76" s="515">
        <f t="shared" ref="H76:H81" si="3">D76+F76</f>
        <v>993</v>
      </c>
    </row>
    <row r="77" spans="1:8" ht="32.299999999999997" customHeight="1">
      <c r="A77" s="521" t="s">
        <v>2250</v>
      </c>
      <c r="B77" s="522" t="s">
        <v>2251</v>
      </c>
      <c r="C77" s="523"/>
      <c r="D77" s="523">
        <v>1200</v>
      </c>
      <c r="E77" s="523"/>
      <c r="F77" s="523"/>
      <c r="G77" s="524"/>
      <c r="H77" s="524">
        <f t="shared" si="3"/>
        <v>1200</v>
      </c>
    </row>
    <row r="78" spans="1:8" ht="41.3" customHeight="1">
      <c r="A78" s="521" t="s">
        <v>2252</v>
      </c>
      <c r="B78" s="522" t="s">
        <v>2253</v>
      </c>
      <c r="C78" s="523"/>
      <c r="D78" s="523">
        <v>1200</v>
      </c>
      <c r="E78" s="523"/>
      <c r="F78" s="523"/>
      <c r="G78" s="524"/>
      <c r="H78" s="524">
        <f t="shared" si="3"/>
        <v>1200</v>
      </c>
    </row>
    <row r="79" spans="1:8" ht="32.299999999999997" customHeight="1">
      <c r="A79" s="521" t="s">
        <v>2254</v>
      </c>
      <c r="B79" s="522" t="s">
        <v>2255</v>
      </c>
      <c r="C79" s="523"/>
      <c r="D79" s="523">
        <v>1200</v>
      </c>
      <c r="E79" s="523"/>
      <c r="F79" s="523"/>
      <c r="G79" s="524"/>
      <c r="H79" s="524">
        <f t="shared" si="3"/>
        <v>1200</v>
      </c>
    </row>
    <row r="80" spans="1:8" ht="24.8" customHeight="1">
      <c r="A80" s="521" t="s">
        <v>2256</v>
      </c>
      <c r="B80" s="522" t="s">
        <v>2257</v>
      </c>
      <c r="C80" s="523"/>
      <c r="D80" s="523"/>
      <c r="E80" s="523"/>
      <c r="F80" s="523">
        <v>300</v>
      </c>
      <c r="G80" s="524"/>
      <c r="H80" s="524">
        <f t="shared" si="3"/>
        <v>300</v>
      </c>
    </row>
    <row r="81" spans="1:8" ht="16" customHeight="1">
      <c r="A81" s="525"/>
      <c r="B81" s="526" t="s">
        <v>2258</v>
      </c>
      <c r="C81" s="527">
        <f>SUM(C11:C80)</f>
        <v>179205</v>
      </c>
      <c r="D81" s="527">
        <f t="shared" ref="D81:G81" si="4">SUM(D11:D80)</f>
        <v>182805</v>
      </c>
      <c r="E81" s="527">
        <f t="shared" si="4"/>
        <v>196279</v>
      </c>
      <c r="F81" s="527">
        <f t="shared" si="4"/>
        <v>196579</v>
      </c>
      <c r="G81" s="527">
        <f t="shared" si="4"/>
        <v>375484</v>
      </c>
      <c r="H81" s="545">
        <f t="shared" si="3"/>
        <v>379384</v>
      </c>
    </row>
    <row r="82" spans="1:8" ht="16" customHeight="1">
      <c r="A82" s="518" t="s">
        <v>2120</v>
      </c>
      <c r="B82" s="519" t="s">
        <v>2121</v>
      </c>
      <c r="C82" s="520">
        <v>4207</v>
      </c>
      <c r="D82" s="520">
        <v>4207</v>
      </c>
      <c r="E82" s="520">
        <v>836</v>
      </c>
      <c r="F82" s="520">
        <v>836</v>
      </c>
      <c r="G82" s="515">
        <f t="shared" ref="G82:H111" si="5">C82+E82</f>
        <v>5043</v>
      </c>
      <c r="H82" s="515">
        <f t="shared" si="5"/>
        <v>5043</v>
      </c>
    </row>
    <row r="83" spans="1:8" ht="16" customHeight="1">
      <c r="A83" s="518" t="s">
        <v>2122</v>
      </c>
      <c r="B83" s="519" t="s">
        <v>2123</v>
      </c>
      <c r="C83" s="520">
        <v>406</v>
      </c>
      <c r="D83" s="520">
        <v>406</v>
      </c>
      <c r="E83" s="520">
        <v>603</v>
      </c>
      <c r="F83" s="520">
        <v>603</v>
      </c>
      <c r="G83" s="515">
        <f t="shared" si="5"/>
        <v>1009</v>
      </c>
      <c r="H83" s="515">
        <f t="shared" si="5"/>
        <v>1009</v>
      </c>
    </row>
    <row r="84" spans="1:8" ht="16" customHeight="1">
      <c r="A84" s="518" t="s">
        <v>2259</v>
      </c>
      <c r="B84" s="519" t="s">
        <v>2260</v>
      </c>
      <c r="C84" s="520">
        <v>1</v>
      </c>
      <c r="D84" s="520">
        <v>1</v>
      </c>
      <c r="E84" s="520"/>
      <c r="F84" s="520"/>
      <c r="G84" s="515">
        <f t="shared" si="5"/>
        <v>1</v>
      </c>
      <c r="H84" s="515">
        <f t="shared" si="5"/>
        <v>1</v>
      </c>
    </row>
    <row r="85" spans="1:8" ht="16" customHeight="1">
      <c r="A85" s="518" t="s">
        <v>2261</v>
      </c>
      <c r="B85" s="519" t="s">
        <v>2262</v>
      </c>
      <c r="C85" s="520">
        <v>10</v>
      </c>
      <c r="D85" s="520">
        <v>10</v>
      </c>
      <c r="E85" s="520">
        <v>14</v>
      </c>
      <c r="F85" s="520">
        <v>14</v>
      </c>
      <c r="G85" s="515">
        <f t="shared" si="5"/>
        <v>24</v>
      </c>
      <c r="H85" s="515">
        <f t="shared" si="5"/>
        <v>24</v>
      </c>
    </row>
    <row r="86" spans="1:8">
      <c r="A86" s="518" t="s">
        <v>2263</v>
      </c>
      <c r="B86" s="519" t="s">
        <v>2264</v>
      </c>
      <c r="C86" s="520">
        <v>667</v>
      </c>
      <c r="D86" s="520">
        <v>667</v>
      </c>
      <c r="E86" s="520">
        <v>396</v>
      </c>
      <c r="F86" s="520">
        <v>396</v>
      </c>
      <c r="G86" s="515">
        <f t="shared" si="5"/>
        <v>1063</v>
      </c>
      <c r="H86" s="515">
        <f t="shared" si="5"/>
        <v>1063</v>
      </c>
    </row>
    <row r="87" spans="1:8">
      <c r="A87" s="516" t="s">
        <v>2265</v>
      </c>
      <c r="B87" s="517" t="s">
        <v>2266</v>
      </c>
      <c r="C87" s="520">
        <v>126</v>
      </c>
      <c r="D87" s="520">
        <v>126</v>
      </c>
      <c r="E87" s="520">
        <v>87</v>
      </c>
      <c r="F87" s="520">
        <v>87</v>
      </c>
      <c r="G87" s="515">
        <f t="shared" si="5"/>
        <v>213</v>
      </c>
      <c r="H87" s="515">
        <f t="shared" si="5"/>
        <v>213</v>
      </c>
    </row>
    <row r="88" spans="1:8">
      <c r="A88" s="518" t="s">
        <v>2267</v>
      </c>
      <c r="B88" s="519" t="s">
        <v>2268</v>
      </c>
      <c r="C88" s="520">
        <v>925</v>
      </c>
      <c r="D88" s="520">
        <v>925</v>
      </c>
      <c r="E88" s="520">
        <v>351</v>
      </c>
      <c r="F88" s="520">
        <v>351</v>
      </c>
      <c r="G88" s="515">
        <f t="shared" si="5"/>
        <v>1276</v>
      </c>
      <c r="H88" s="515">
        <f t="shared" si="5"/>
        <v>1276</v>
      </c>
    </row>
    <row r="89" spans="1:8">
      <c r="A89" s="518" t="s">
        <v>2269</v>
      </c>
      <c r="B89" s="519" t="s">
        <v>2270</v>
      </c>
      <c r="C89" s="520">
        <v>5660</v>
      </c>
      <c r="D89" s="520">
        <v>5660</v>
      </c>
      <c r="E89" s="520">
        <v>1379</v>
      </c>
      <c r="F89" s="520">
        <v>1379</v>
      </c>
      <c r="G89" s="515">
        <f t="shared" si="5"/>
        <v>7039</v>
      </c>
      <c r="H89" s="515">
        <f t="shared" si="5"/>
        <v>7039</v>
      </c>
    </row>
    <row r="90" spans="1:8">
      <c r="A90" s="516" t="s">
        <v>2271</v>
      </c>
      <c r="B90" s="517" t="s">
        <v>2272</v>
      </c>
      <c r="C90" s="520">
        <v>1</v>
      </c>
      <c r="D90" s="520">
        <v>1</v>
      </c>
      <c r="E90" s="520"/>
      <c r="F90" s="520"/>
      <c r="G90" s="515">
        <f t="shared" si="5"/>
        <v>1</v>
      </c>
      <c r="H90" s="515">
        <f t="shared" si="5"/>
        <v>1</v>
      </c>
    </row>
    <row r="91" spans="1:8">
      <c r="A91" s="518" t="s">
        <v>2273</v>
      </c>
      <c r="B91" s="519" t="s">
        <v>2274</v>
      </c>
      <c r="C91" s="520">
        <v>5</v>
      </c>
      <c r="D91" s="520">
        <v>5</v>
      </c>
      <c r="E91" s="520">
        <v>27</v>
      </c>
      <c r="F91" s="520">
        <v>27</v>
      </c>
      <c r="G91" s="515">
        <f t="shared" si="5"/>
        <v>32</v>
      </c>
      <c r="H91" s="515">
        <f t="shared" si="5"/>
        <v>32</v>
      </c>
    </row>
    <row r="92" spans="1:8">
      <c r="A92" s="528" t="s">
        <v>2275</v>
      </c>
      <c r="B92" s="529" t="s">
        <v>2276</v>
      </c>
      <c r="C92" s="530">
        <v>1379</v>
      </c>
      <c r="D92" s="530">
        <v>1379</v>
      </c>
      <c r="E92" s="530">
        <v>3505</v>
      </c>
      <c r="F92" s="530">
        <v>3505</v>
      </c>
      <c r="G92" s="515">
        <f t="shared" si="5"/>
        <v>4884</v>
      </c>
      <c r="H92" s="515">
        <f t="shared" si="5"/>
        <v>4884</v>
      </c>
    </row>
    <row r="93" spans="1:8">
      <c r="A93" s="528" t="s">
        <v>2277</v>
      </c>
      <c r="B93" s="529" t="s">
        <v>2278</v>
      </c>
      <c r="C93" s="530">
        <v>1181</v>
      </c>
      <c r="D93" s="530">
        <v>1181</v>
      </c>
      <c r="E93" s="530">
        <v>640</v>
      </c>
      <c r="F93" s="530">
        <v>640</v>
      </c>
      <c r="G93" s="515">
        <f t="shared" si="5"/>
        <v>1821</v>
      </c>
      <c r="H93" s="515">
        <f t="shared" si="5"/>
        <v>1821</v>
      </c>
    </row>
    <row r="94" spans="1:8">
      <c r="A94" s="528" t="s">
        <v>2279</v>
      </c>
      <c r="B94" s="529" t="s">
        <v>2280</v>
      </c>
      <c r="C94" s="530">
        <v>113</v>
      </c>
      <c r="D94" s="530">
        <v>113</v>
      </c>
      <c r="E94" s="530">
        <v>658</v>
      </c>
      <c r="F94" s="530">
        <v>658</v>
      </c>
      <c r="G94" s="515">
        <f t="shared" si="5"/>
        <v>771</v>
      </c>
      <c r="H94" s="515">
        <f t="shared" si="5"/>
        <v>771</v>
      </c>
    </row>
    <row r="95" spans="1:8">
      <c r="A95" s="528" t="s">
        <v>2281</v>
      </c>
      <c r="B95" s="529" t="s">
        <v>2282</v>
      </c>
      <c r="C95" s="530">
        <v>12</v>
      </c>
      <c r="D95" s="530">
        <v>12</v>
      </c>
      <c r="E95" s="530">
        <v>416</v>
      </c>
      <c r="F95" s="530">
        <v>416</v>
      </c>
      <c r="G95" s="515">
        <f t="shared" si="5"/>
        <v>428</v>
      </c>
      <c r="H95" s="515">
        <f t="shared" si="5"/>
        <v>428</v>
      </c>
    </row>
    <row r="96" spans="1:8">
      <c r="A96" s="528" t="s">
        <v>2283</v>
      </c>
      <c r="B96" s="529" t="s">
        <v>2284</v>
      </c>
      <c r="C96" s="530">
        <v>68</v>
      </c>
      <c r="D96" s="530">
        <v>68</v>
      </c>
      <c r="E96" s="530">
        <v>1680</v>
      </c>
      <c r="F96" s="530">
        <v>1680</v>
      </c>
      <c r="G96" s="515">
        <f t="shared" si="5"/>
        <v>1748</v>
      </c>
      <c r="H96" s="515">
        <f t="shared" si="5"/>
        <v>1748</v>
      </c>
    </row>
    <row r="97" spans="1:8">
      <c r="A97" s="528" t="s">
        <v>2285</v>
      </c>
      <c r="B97" s="529" t="s">
        <v>2286</v>
      </c>
      <c r="C97" s="530">
        <v>1</v>
      </c>
      <c r="D97" s="530">
        <v>1</v>
      </c>
      <c r="E97" s="530"/>
      <c r="F97" s="530"/>
      <c r="G97" s="515">
        <f t="shared" si="5"/>
        <v>1</v>
      </c>
      <c r="H97" s="515">
        <f t="shared" si="5"/>
        <v>1</v>
      </c>
    </row>
    <row r="98" spans="1:8">
      <c r="A98" s="528" t="s">
        <v>2287</v>
      </c>
      <c r="B98" s="529" t="s">
        <v>2288</v>
      </c>
      <c r="C98" s="530">
        <v>1187</v>
      </c>
      <c r="D98" s="530">
        <v>1187</v>
      </c>
      <c r="E98" s="530">
        <v>725</v>
      </c>
      <c r="F98" s="530">
        <v>725</v>
      </c>
      <c r="G98" s="515">
        <f t="shared" si="5"/>
        <v>1912</v>
      </c>
      <c r="H98" s="515">
        <f t="shared" si="5"/>
        <v>1912</v>
      </c>
    </row>
    <row r="99" spans="1:8">
      <c r="A99" s="528" t="s">
        <v>2289</v>
      </c>
      <c r="B99" s="529" t="s">
        <v>2290</v>
      </c>
      <c r="C99" s="530">
        <v>178</v>
      </c>
      <c r="D99" s="530">
        <v>178</v>
      </c>
      <c r="E99" s="530">
        <v>1215</v>
      </c>
      <c r="F99" s="530">
        <v>1215</v>
      </c>
      <c r="G99" s="515">
        <f t="shared" si="5"/>
        <v>1393</v>
      </c>
      <c r="H99" s="515">
        <f t="shared" si="5"/>
        <v>1393</v>
      </c>
    </row>
    <row r="100" spans="1:8">
      <c r="A100" s="528" t="s">
        <v>2291</v>
      </c>
      <c r="B100" s="529" t="s">
        <v>2292</v>
      </c>
      <c r="C100" s="530">
        <v>13</v>
      </c>
      <c r="D100" s="530">
        <v>13</v>
      </c>
      <c r="E100" s="530">
        <v>25</v>
      </c>
      <c r="F100" s="530">
        <v>25</v>
      </c>
      <c r="G100" s="515">
        <f t="shared" si="5"/>
        <v>38</v>
      </c>
      <c r="H100" s="515">
        <f t="shared" si="5"/>
        <v>38</v>
      </c>
    </row>
    <row r="101" spans="1:8">
      <c r="A101" s="528" t="s">
        <v>2293</v>
      </c>
      <c r="B101" s="529" t="s">
        <v>2294</v>
      </c>
      <c r="C101" s="530">
        <v>11</v>
      </c>
      <c r="D101" s="530">
        <v>11</v>
      </c>
      <c r="E101" s="530">
        <v>89</v>
      </c>
      <c r="F101" s="530">
        <v>89</v>
      </c>
      <c r="G101" s="515">
        <f t="shared" si="5"/>
        <v>100</v>
      </c>
      <c r="H101" s="515">
        <f t="shared" si="5"/>
        <v>100</v>
      </c>
    </row>
    <row r="102" spans="1:8">
      <c r="A102" s="528" t="s">
        <v>2295</v>
      </c>
      <c r="B102" s="529" t="s">
        <v>2296</v>
      </c>
      <c r="C102" s="530">
        <v>1176</v>
      </c>
      <c r="D102" s="530">
        <v>1176</v>
      </c>
      <c r="E102" s="530">
        <v>587</v>
      </c>
      <c r="F102" s="530">
        <v>587</v>
      </c>
      <c r="G102" s="515">
        <f t="shared" si="5"/>
        <v>1763</v>
      </c>
      <c r="H102" s="515">
        <f t="shared" si="5"/>
        <v>1763</v>
      </c>
    </row>
    <row r="103" spans="1:8">
      <c r="A103" s="528" t="s">
        <v>2297</v>
      </c>
      <c r="B103" s="529" t="s">
        <v>2298</v>
      </c>
      <c r="C103" s="530">
        <v>113</v>
      </c>
      <c r="D103" s="530">
        <v>113</v>
      </c>
      <c r="E103" s="530">
        <v>584</v>
      </c>
      <c r="F103" s="530">
        <v>584</v>
      </c>
      <c r="G103" s="515">
        <f t="shared" si="5"/>
        <v>697</v>
      </c>
      <c r="H103" s="515">
        <f t="shared" si="5"/>
        <v>697</v>
      </c>
    </row>
    <row r="104" spans="1:8">
      <c r="A104" s="528" t="s">
        <v>2299</v>
      </c>
      <c r="B104" s="529" t="s">
        <v>2300</v>
      </c>
      <c r="C104" s="530">
        <v>59</v>
      </c>
      <c r="D104" s="530">
        <v>59</v>
      </c>
      <c r="E104" s="530">
        <v>48</v>
      </c>
      <c r="F104" s="530">
        <v>48</v>
      </c>
      <c r="G104" s="515">
        <f t="shared" si="5"/>
        <v>107</v>
      </c>
      <c r="H104" s="515">
        <f t="shared" si="5"/>
        <v>107</v>
      </c>
    </row>
    <row r="105" spans="1:8">
      <c r="A105" s="528" t="s">
        <v>2301</v>
      </c>
      <c r="B105" s="529" t="s">
        <v>2302</v>
      </c>
      <c r="C105" s="530">
        <v>40</v>
      </c>
      <c r="D105" s="530">
        <v>40</v>
      </c>
      <c r="E105" s="530">
        <v>39</v>
      </c>
      <c r="F105" s="530">
        <v>39</v>
      </c>
      <c r="G105" s="515">
        <f t="shared" si="5"/>
        <v>79</v>
      </c>
      <c r="H105" s="515">
        <f t="shared" si="5"/>
        <v>79</v>
      </c>
    </row>
    <row r="106" spans="1:8">
      <c r="A106" s="528" t="s">
        <v>2303</v>
      </c>
      <c r="B106" s="529" t="s">
        <v>2304</v>
      </c>
      <c r="C106" s="530">
        <v>338</v>
      </c>
      <c r="D106" s="530">
        <v>338</v>
      </c>
      <c r="E106" s="530">
        <v>110</v>
      </c>
      <c r="F106" s="530">
        <v>110</v>
      </c>
      <c r="G106" s="515">
        <f t="shared" si="5"/>
        <v>448</v>
      </c>
      <c r="H106" s="515">
        <f t="shared" si="5"/>
        <v>448</v>
      </c>
    </row>
    <row r="107" spans="1:8">
      <c r="A107" s="528" t="s">
        <v>2305</v>
      </c>
      <c r="B107" s="529" t="s">
        <v>2306</v>
      </c>
      <c r="C107" s="530">
        <v>3</v>
      </c>
      <c r="D107" s="530">
        <v>3</v>
      </c>
      <c r="E107" s="530">
        <v>1</v>
      </c>
      <c r="F107" s="530">
        <v>1</v>
      </c>
      <c r="G107" s="515">
        <f t="shared" si="5"/>
        <v>4</v>
      </c>
      <c r="H107" s="515">
        <f t="shared" si="5"/>
        <v>4</v>
      </c>
    </row>
    <row r="108" spans="1:8">
      <c r="A108" s="518" t="s">
        <v>2366</v>
      </c>
      <c r="B108" s="519" t="s">
        <v>2367</v>
      </c>
      <c r="C108" s="530">
        <v>549</v>
      </c>
      <c r="D108" s="530">
        <v>549</v>
      </c>
      <c r="E108" s="530">
        <v>79</v>
      </c>
      <c r="F108" s="530">
        <v>79</v>
      </c>
      <c r="G108" s="515">
        <f t="shared" si="5"/>
        <v>628</v>
      </c>
      <c r="H108" s="515">
        <f t="shared" si="5"/>
        <v>628</v>
      </c>
    </row>
    <row r="109" spans="1:8">
      <c r="A109" s="518" t="s">
        <v>2422</v>
      </c>
      <c r="B109" s="519" t="s">
        <v>2423</v>
      </c>
      <c r="C109" s="530">
        <v>949</v>
      </c>
      <c r="D109" s="530">
        <v>949</v>
      </c>
      <c r="E109" s="530">
        <v>187</v>
      </c>
      <c r="F109" s="530">
        <v>187</v>
      </c>
      <c r="G109" s="515">
        <f t="shared" si="5"/>
        <v>1136</v>
      </c>
      <c r="H109" s="515">
        <f t="shared" si="5"/>
        <v>1136</v>
      </c>
    </row>
    <row r="110" spans="1:8">
      <c r="A110" s="518" t="s">
        <v>2424</v>
      </c>
      <c r="B110" s="519" t="s">
        <v>2425</v>
      </c>
      <c r="C110" s="530">
        <v>666</v>
      </c>
      <c r="D110" s="530">
        <v>666</v>
      </c>
      <c r="E110" s="530">
        <v>107</v>
      </c>
      <c r="F110" s="530">
        <v>107</v>
      </c>
      <c r="G110" s="515">
        <f t="shared" si="5"/>
        <v>773</v>
      </c>
      <c r="H110" s="515">
        <f t="shared" si="5"/>
        <v>773</v>
      </c>
    </row>
    <row r="111" spans="1:8">
      <c r="A111" s="518" t="s">
        <v>2426</v>
      </c>
      <c r="B111" s="519" t="s">
        <v>2427</v>
      </c>
      <c r="C111" s="530">
        <v>1782</v>
      </c>
      <c r="D111" s="530">
        <v>1782</v>
      </c>
      <c r="E111" s="530">
        <v>220</v>
      </c>
      <c r="F111" s="530">
        <v>220</v>
      </c>
      <c r="G111" s="515">
        <f t="shared" si="5"/>
        <v>2002</v>
      </c>
      <c r="H111" s="515">
        <f t="shared" si="5"/>
        <v>2002</v>
      </c>
    </row>
    <row r="112" spans="1:8" ht="13.6">
      <c r="A112" s="506"/>
      <c r="B112" s="531" t="s">
        <v>2307</v>
      </c>
      <c r="C112" s="532">
        <f>SUM(C82:C111)</f>
        <v>21826</v>
      </c>
      <c r="D112" s="532">
        <f t="shared" ref="D112:G112" si="6">SUM(D82:D111)</f>
        <v>21826</v>
      </c>
      <c r="E112" s="532">
        <f t="shared" si="6"/>
        <v>14608</v>
      </c>
      <c r="F112" s="532">
        <f t="shared" si="6"/>
        <v>14608</v>
      </c>
      <c r="G112" s="532">
        <f t="shared" si="6"/>
        <v>36434</v>
      </c>
      <c r="H112" s="545">
        <f t="shared" ref="H112:H175" si="7">D112+F112</f>
        <v>36434</v>
      </c>
    </row>
    <row r="113" spans="1:8">
      <c r="A113" s="145" t="s">
        <v>219</v>
      </c>
      <c r="B113" s="145"/>
      <c r="C113" s="533">
        <v>5240</v>
      </c>
      <c r="D113" s="533">
        <v>5240</v>
      </c>
      <c r="E113" s="533">
        <v>1810</v>
      </c>
      <c r="F113" s="533">
        <v>1810</v>
      </c>
      <c r="G113" s="533">
        <f t="shared" ref="G113:G176" si="8">C113+E113</f>
        <v>7050</v>
      </c>
      <c r="H113" s="515">
        <f t="shared" si="7"/>
        <v>7050</v>
      </c>
    </row>
    <row r="114" spans="1:8">
      <c r="A114" s="145" t="s">
        <v>220</v>
      </c>
      <c r="B114" s="145"/>
      <c r="C114" s="533">
        <v>6025</v>
      </c>
      <c r="D114" s="533">
        <v>6025</v>
      </c>
      <c r="E114" s="533">
        <v>2442</v>
      </c>
      <c r="F114" s="533">
        <v>2442</v>
      </c>
      <c r="G114" s="533">
        <f t="shared" si="8"/>
        <v>8467</v>
      </c>
      <c r="H114" s="515">
        <f t="shared" si="7"/>
        <v>8467</v>
      </c>
    </row>
    <row r="115" spans="1:8">
      <c r="A115" s="145" t="s">
        <v>221</v>
      </c>
      <c r="B115" s="145"/>
      <c r="C115" s="143"/>
      <c r="D115" s="143"/>
      <c r="E115" s="145"/>
      <c r="F115" s="145"/>
      <c r="G115" s="533"/>
      <c r="H115" s="515"/>
    </row>
    <row r="116" spans="1:8">
      <c r="A116" s="518" t="s">
        <v>2308</v>
      </c>
      <c r="B116" s="519" t="s">
        <v>2309</v>
      </c>
      <c r="C116" s="520">
        <v>627</v>
      </c>
      <c r="D116" s="520">
        <v>627</v>
      </c>
      <c r="E116" s="520">
        <v>187</v>
      </c>
      <c r="F116" s="520">
        <v>187</v>
      </c>
      <c r="G116" s="534">
        <f t="shared" si="8"/>
        <v>814</v>
      </c>
      <c r="H116" s="515">
        <f t="shared" si="7"/>
        <v>814</v>
      </c>
    </row>
    <row r="117" spans="1:8">
      <c r="A117" s="535" t="s">
        <v>2120</v>
      </c>
      <c r="B117" s="536" t="s">
        <v>2121</v>
      </c>
      <c r="C117" s="537">
        <v>3</v>
      </c>
      <c r="D117" s="537">
        <v>3</v>
      </c>
      <c r="E117" s="537"/>
      <c r="F117" s="537"/>
      <c r="G117" s="534">
        <f t="shared" si="8"/>
        <v>3</v>
      </c>
      <c r="H117" s="515">
        <f t="shared" si="7"/>
        <v>3</v>
      </c>
    </row>
    <row r="118" spans="1:8">
      <c r="A118" s="535" t="s">
        <v>2310</v>
      </c>
      <c r="B118" s="536" t="s">
        <v>2311</v>
      </c>
      <c r="C118" s="537">
        <v>4</v>
      </c>
      <c r="D118" s="537">
        <v>4</v>
      </c>
      <c r="E118" s="537">
        <v>9</v>
      </c>
      <c r="F118" s="537">
        <v>9</v>
      </c>
      <c r="G118" s="534">
        <f t="shared" si="8"/>
        <v>13</v>
      </c>
      <c r="H118" s="515">
        <f t="shared" si="7"/>
        <v>13</v>
      </c>
    </row>
    <row r="119" spans="1:8">
      <c r="A119" s="535" t="s">
        <v>2312</v>
      </c>
      <c r="B119" s="536" t="s">
        <v>2313</v>
      </c>
      <c r="C119" s="537"/>
      <c r="D119" s="537"/>
      <c r="E119" s="537">
        <v>1</v>
      </c>
      <c r="F119" s="537">
        <v>1</v>
      </c>
      <c r="G119" s="534">
        <f t="shared" si="8"/>
        <v>1</v>
      </c>
      <c r="H119" s="515">
        <f t="shared" si="7"/>
        <v>1</v>
      </c>
    </row>
    <row r="120" spans="1:8">
      <c r="A120" s="535" t="s">
        <v>2314</v>
      </c>
      <c r="B120" s="536" t="s">
        <v>2315</v>
      </c>
      <c r="C120" s="537">
        <v>20</v>
      </c>
      <c r="D120" s="537">
        <v>20</v>
      </c>
      <c r="E120" s="537">
        <v>5</v>
      </c>
      <c r="F120" s="537">
        <v>5</v>
      </c>
      <c r="G120" s="534">
        <f t="shared" si="8"/>
        <v>25</v>
      </c>
      <c r="H120" s="515">
        <f t="shared" si="7"/>
        <v>25</v>
      </c>
    </row>
    <row r="121" spans="1:8">
      <c r="A121" s="512" t="s">
        <v>2316</v>
      </c>
      <c r="B121" s="513" t="s">
        <v>2317</v>
      </c>
      <c r="C121" s="514">
        <v>468</v>
      </c>
      <c r="D121" s="514">
        <v>468</v>
      </c>
      <c r="E121" s="514">
        <v>29</v>
      </c>
      <c r="F121" s="514">
        <v>29</v>
      </c>
      <c r="G121" s="534">
        <f t="shared" si="8"/>
        <v>497</v>
      </c>
      <c r="H121" s="515">
        <f t="shared" si="7"/>
        <v>497</v>
      </c>
    </row>
    <row r="122" spans="1:8">
      <c r="A122" s="518" t="s">
        <v>2318</v>
      </c>
      <c r="B122" s="519" t="s">
        <v>2319</v>
      </c>
      <c r="C122" s="520">
        <v>293</v>
      </c>
      <c r="D122" s="520">
        <v>293</v>
      </c>
      <c r="E122" s="520">
        <v>80</v>
      </c>
      <c r="F122" s="520">
        <v>80</v>
      </c>
      <c r="G122" s="534">
        <f t="shared" si="8"/>
        <v>373</v>
      </c>
      <c r="H122" s="515">
        <f t="shared" si="7"/>
        <v>373</v>
      </c>
    </row>
    <row r="123" spans="1:8">
      <c r="A123" s="518" t="s">
        <v>2320</v>
      </c>
      <c r="B123" s="519" t="s">
        <v>2321</v>
      </c>
      <c r="C123" s="520">
        <v>125</v>
      </c>
      <c r="D123" s="520">
        <v>125</v>
      </c>
      <c r="E123" s="520">
        <v>19</v>
      </c>
      <c r="F123" s="520">
        <v>19</v>
      </c>
      <c r="G123" s="534">
        <f t="shared" si="8"/>
        <v>144</v>
      </c>
      <c r="H123" s="515">
        <f t="shared" si="7"/>
        <v>144</v>
      </c>
    </row>
    <row r="124" spans="1:8">
      <c r="A124" s="518" t="s">
        <v>2322</v>
      </c>
      <c r="B124" s="519" t="s">
        <v>2323</v>
      </c>
      <c r="C124" s="520">
        <v>1132</v>
      </c>
      <c r="D124" s="520">
        <v>1132</v>
      </c>
      <c r="E124" s="520">
        <v>167</v>
      </c>
      <c r="F124" s="520">
        <v>167</v>
      </c>
      <c r="G124" s="534">
        <f t="shared" si="8"/>
        <v>1299</v>
      </c>
      <c r="H124" s="515">
        <f t="shared" si="7"/>
        <v>1299</v>
      </c>
    </row>
    <row r="125" spans="1:8">
      <c r="A125" s="518" t="s">
        <v>2324</v>
      </c>
      <c r="B125" s="519" t="s">
        <v>2325</v>
      </c>
      <c r="C125" s="520">
        <v>800</v>
      </c>
      <c r="D125" s="520">
        <v>800</v>
      </c>
      <c r="E125" s="520">
        <v>158</v>
      </c>
      <c r="F125" s="520">
        <v>158</v>
      </c>
      <c r="G125" s="534">
        <f t="shared" si="8"/>
        <v>958</v>
      </c>
      <c r="H125" s="515">
        <f t="shared" si="7"/>
        <v>958</v>
      </c>
    </row>
    <row r="126" spans="1:8">
      <c r="A126" s="518" t="s">
        <v>2326</v>
      </c>
      <c r="B126" s="519" t="s">
        <v>2327</v>
      </c>
      <c r="C126" s="520">
        <v>309</v>
      </c>
      <c r="D126" s="520">
        <v>309</v>
      </c>
      <c r="E126" s="520">
        <v>153</v>
      </c>
      <c r="F126" s="520">
        <v>153</v>
      </c>
      <c r="G126" s="534">
        <f t="shared" si="8"/>
        <v>462</v>
      </c>
      <c r="H126" s="515">
        <f t="shared" si="7"/>
        <v>462</v>
      </c>
    </row>
    <row r="127" spans="1:8">
      <c r="A127" s="518" t="s">
        <v>2328</v>
      </c>
      <c r="B127" s="519" t="s">
        <v>2329</v>
      </c>
      <c r="C127" s="520">
        <v>23</v>
      </c>
      <c r="D127" s="520">
        <v>23</v>
      </c>
      <c r="E127" s="520"/>
      <c r="F127" s="520"/>
      <c r="G127" s="534">
        <f t="shared" si="8"/>
        <v>23</v>
      </c>
      <c r="H127" s="515">
        <f t="shared" si="7"/>
        <v>23</v>
      </c>
    </row>
    <row r="128" spans="1:8">
      <c r="A128" s="518" t="s">
        <v>2330</v>
      </c>
      <c r="B128" s="519" t="s">
        <v>2331</v>
      </c>
      <c r="C128" s="520"/>
      <c r="D128" s="520"/>
      <c r="E128" s="520"/>
      <c r="F128" s="520"/>
      <c r="G128" s="534">
        <f t="shared" si="8"/>
        <v>0</v>
      </c>
      <c r="H128" s="515">
        <f t="shared" si="7"/>
        <v>0</v>
      </c>
    </row>
    <row r="129" spans="1:8">
      <c r="A129" s="518" t="s">
        <v>2332</v>
      </c>
      <c r="B129" s="519" t="s">
        <v>2333</v>
      </c>
      <c r="C129" s="520">
        <v>132</v>
      </c>
      <c r="D129" s="520">
        <v>132</v>
      </c>
      <c r="E129" s="520">
        <v>99</v>
      </c>
      <c r="F129" s="520">
        <v>99</v>
      </c>
      <c r="G129" s="534">
        <f t="shared" si="8"/>
        <v>231</v>
      </c>
      <c r="H129" s="515">
        <f t="shared" si="7"/>
        <v>231</v>
      </c>
    </row>
    <row r="130" spans="1:8">
      <c r="A130" s="518" t="s">
        <v>2334</v>
      </c>
      <c r="B130" s="519" t="s">
        <v>2335</v>
      </c>
      <c r="C130" s="520">
        <v>44</v>
      </c>
      <c r="D130" s="520">
        <v>44</v>
      </c>
      <c r="E130" s="520">
        <v>93</v>
      </c>
      <c r="F130" s="520">
        <v>93</v>
      </c>
      <c r="G130" s="534">
        <f t="shared" si="8"/>
        <v>137</v>
      </c>
      <c r="H130" s="515">
        <f t="shared" si="7"/>
        <v>137</v>
      </c>
    </row>
    <row r="131" spans="1:8">
      <c r="A131" s="518" t="s">
        <v>2336</v>
      </c>
      <c r="B131" s="519" t="s">
        <v>2337</v>
      </c>
      <c r="C131" s="520">
        <v>258</v>
      </c>
      <c r="D131" s="520">
        <v>258</v>
      </c>
      <c r="E131" s="520">
        <v>3</v>
      </c>
      <c r="F131" s="520">
        <v>3</v>
      </c>
      <c r="G131" s="534">
        <f t="shared" si="8"/>
        <v>261</v>
      </c>
      <c r="H131" s="515">
        <f t="shared" si="7"/>
        <v>261</v>
      </c>
    </row>
    <row r="132" spans="1:8">
      <c r="A132" s="518" t="s">
        <v>2338</v>
      </c>
      <c r="B132" s="519" t="s">
        <v>2339</v>
      </c>
      <c r="C132" s="520">
        <v>960</v>
      </c>
      <c r="D132" s="520">
        <v>960</v>
      </c>
      <c r="E132" s="520">
        <v>249</v>
      </c>
      <c r="F132" s="520">
        <v>249</v>
      </c>
      <c r="G132" s="534">
        <f t="shared" si="8"/>
        <v>1209</v>
      </c>
      <c r="H132" s="515">
        <f t="shared" si="7"/>
        <v>1209</v>
      </c>
    </row>
    <row r="133" spans="1:8">
      <c r="A133" s="528" t="s">
        <v>2340</v>
      </c>
      <c r="B133" s="529" t="s">
        <v>2341</v>
      </c>
      <c r="C133" s="530">
        <v>304</v>
      </c>
      <c r="D133" s="530">
        <v>304</v>
      </c>
      <c r="E133" s="530">
        <v>113</v>
      </c>
      <c r="F133" s="530">
        <v>113</v>
      </c>
      <c r="G133" s="534">
        <f t="shared" si="8"/>
        <v>417</v>
      </c>
      <c r="H133" s="515">
        <f t="shared" si="7"/>
        <v>417</v>
      </c>
    </row>
    <row r="134" spans="1:8">
      <c r="A134" s="518" t="s">
        <v>2342</v>
      </c>
      <c r="B134" s="519" t="s">
        <v>2343</v>
      </c>
      <c r="C134" s="520">
        <v>4</v>
      </c>
      <c r="D134" s="520">
        <v>4</v>
      </c>
      <c r="E134" s="520"/>
      <c r="F134" s="520"/>
      <c r="G134" s="534">
        <f t="shared" si="8"/>
        <v>4</v>
      </c>
      <c r="H134" s="515">
        <f t="shared" si="7"/>
        <v>4</v>
      </c>
    </row>
    <row r="135" spans="1:8">
      <c r="A135" s="518" t="s">
        <v>2344</v>
      </c>
      <c r="B135" s="519" t="s">
        <v>2345</v>
      </c>
      <c r="C135" s="520">
        <v>1</v>
      </c>
      <c r="D135" s="520">
        <v>1</v>
      </c>
      <c r="E135" s="520">
        <v>20</v>
      </c>
      <c r="F135" s="520">
        <v>20</v>
      </c>
      <c r="G135" s="534">
        <f t="shared" si="8"/>
        <v>21</v>
      </c>
      <c r="H135" s="515">
        <f t="shared" si="7"/>
        <v>21</v>
      </c>
    </row>
    <row r="136" spans="1:8">
      <c r="A136" s="518" t="s">
        <v>2346</v>
      </c>
      <c r="B136" s="519" t="s">
        <v>2347</v>
      </c>
      <c r="C136" s="520"/>
      <c r="D136" s="520"/>
      <c r="E136" s="520"/>
      <c r="F136" s="520"/>
      <c r="G136" s="534">
        <f t="shared" si="8"/>
        <v>0</v>
      </c>
      <c r="H136" s="515">
        <f t="shared" si="7"/>
        <v>0</v>
      </c>
    </row>
    <row r="137" spans="1:8">
      <c r="A137" s="518" t="s">
        <v>2348</v>
      </c>
      <c r="B137" s="519" t="s">
        <v>2349</v>
      </c>
      <c r="C137" s="520"/>
      <c r="D137" s="520"/>
      <c r="E137" s="520">
        <v>11</v>
      </c>
      <c r="F137" s="520">
        <v>11</v>
      </c>
      <c r="G137" s="534">
        <f t="shared" si="8"/>
        <v>11</v>
      </c>
      <c r="H137" s="515">
        <f t="shared" si="7"/>
        <v>11</v>
      </c>
    </row>
    <row r="138" spans="1:8">
      <c r="A138" s="518" t="s">
        <v>2350</v>
      </c>
      <c r="B138" s="519" t="s">
        <v>2351</v>
      </c>
      <c r="C138" s="520">
        <v>535</v>
      </c>
      <c r="D138" s="520">
        <v>535</v>
      </c>
      <c r="E138" s="520">
        <v>81</v>
      </c>
      <c r="F138" s="520">
        <v>81</v>
      </c>
      <c r="G138" s="534">
        <f t="shared" si="8"/>
        <v>616</v>
      </c>
      <c r="H138" s="515">
        <f t="shared" si="7"/>
        <v>616</v>
      </c>
    </row>
    <row r="139" spans="1:8">
      <c r="A139" s="518" t="s">
        <v>2352</v>
      </c>
      <c r="B139" s="519" t="s">
        <v>2353</v>
      </c>
      <c r="C139" s="520">
        <v>1431</v>
      </c>
      <c r="D139" s="520">
        <v>1431</v>
      </c>
      <c r="E139" s="520">
        <v>447</v>
      </c>
      <c r="F139" s="520">
        <v>447</v>
      </c>
      <c r="G139" s="534">
        <f t="shared" si="8"/>
        <v>1878</v>
      </c>
      <c r="H139" s="515">
        <f t="shared" si="7"/>
        <v>1878</v>
      </c>
    </row>
    <row r="140" spans="1:8">
      <c r="A140" s="518" t="s">
        <v>2354</v>
      </c>
      <c r="B140" s="519" t="s">
        <v>2355</v>
      </c>
      <c r="C140" s="520">
        <v>251</v>
      </c>
      <c r="D140" s="520">
        <v>251</v>
      </c>
      <c r="E140" s="520">
        <v>85</v>
      </c>
      <c r="F140" s="520">
        <v>85</v>
      </c>
      <c r="G140" s="534">
        <f t="shared" si="8"/>
        <v>336</v>
      </c>
      <c r="H140" s="515">
        <f t="shared" si="7"/>
        <v>336</v>
      </c>
    </row>
    <row r="141" spans="1:8">
      <c r="A141" s="518" t="s">
        <v>2356</v>
      </c>
      <c r="B141" s="519" t="s">
        <v>2357</v>
      </c>
      <c r="C141" s="520">
        <v>74</v>
      </c>
      <c r="D141" s="520">
        <v>74</v>
      </c>
      <c r="E141" s="520">
        <v>30</v>
      </c>
      <c r="F141" s="520">
        <v>30</v>
      </c>
      <c r="G141" s="534">
        <f t="shared" si="8"/>
        <v>104</v>
      </c>
      <c r="H141" s="515">
        <f t="shared" si="7"/>
        <v>104</v>
      </c>
    </row>
    <row r="142" spans="1:8">
      <c r="A142" s="518" t="s">
        <v>2358</v>
      </c>
      <c r="B142" s="519" t="s">
        <v>2359</v>
      </c>
      <c r="C142" s="520">
        <v>10</v>
      </c>
      <c r="D142" s="520">
        <v>10</v>
      </c>
      <c r="E142" s="520">
        <v>5</v>
      </c>
      <c r="F142" s="520">
        <v>5</v>
      </c>
      <c r="G142" s="534">
        <f t="shared" si="8"/>
        <v>15</v>
      </c>
      <c r="H142" s="515">
        <f t="shared" si="7"/>
        <v>15</v>
      </c>
    </row>
    <row r="143" spans="1:8">
      <c r="A143" s="518" t="s">
        <v>2360</v>
      </c>
      <c r="B143" s="519" t="s">
        <v>2361</v>
      </c>
      <c r="C143" s="520">
        <v>788</v>
      </c>
      <c r="D143" s="520">
        <v>788</v>
      </c>
      <c r="E143" s="520">
        <v>174</v>
      </c>
      <c r="F143" s="520">
        <v>174</v>
      </c>
      <c r="G143" s="534">
        <f t="shared" si="8"/>
        <v>962</v>
      </c>
      <c r="H143" s="515">
        <f t="shared" si="7"/>
        <v>962</v>
      </c>
    </row>
    <row r="144" spans="1:8">
      <c r="A144" s="512" t="s">
        <v>2362</v>
      </c>
      <c r="B144" s="513" t="s">
        <v>2363</v>
      </c>
      <c r="C144" s="514"/>
      <c r="D144" s="514"/>
      <c r="E144" s="514"/>
      <c r="F144" s="514"/>
      <c r="G144" s="534">
        <f t="shared" si="8"/>
        <v>0</v>
      </c>
      <c r="H144" s="515">
        <f t="shared" si="7"/>
        <v>0</v>
      </c>
    </row>
    <row r="145" spans="1:8">
      <c r="A145" s="512" t="s">
        <v>2364</v>
      </c>
      <c r="B145" s="513" t="s">
        <v>2365</v>
      </c>
      <c r="C145" s="514">
        <v>471</v>
      </c>
      <c r="D145" s="514">
        <v>471</v>
      </c>
      <c r="E145" s="514">
        <v>24</v>
      </c>
      <c r="F145" s="514">
        <v>24</v>
      </c>
      <c r="G145" s="534">
        <f t="shared" si="8"/>
        <v>495</v>
      </c>
      <c r="H145" s="515">
        <f t="shared" si="7"/>
        <v>495</v>
      </c>
    </row>
    <row r="146" spans="1:8">
      <c r="A146" s="518" t="s">
        <v>2366</v>
      </c>
      <c r="B146" s="519" t="s">
        <v>2367</v>
      </c>
      <c r="C146" s="520">
        <v>23</v>
      </c>
      <c r="D146" s="520">
        <v>23</v>
      </c>
      <c r="E146" s="520">
        <v>6</v>
      </c>
      <c r="F146" s="520">
        <v>6</v>
      </c>
      <c r="G146" s="534">
        <f t="shared" si="8"/>
        <v>29</v>
      </c>
      <c r="H146" s="515">
        <f t="shared" si="7"/>
        <v>29</v>
      </c>
    </row>
    <row r="147" spans="1:8">
      <c r="A147" s="512" t="s">
        <v>2368</v>
      </c>
      <c r="B147" s="513" t="s">
        <v>2369</v>
      </c>
      <c r="C147" s="514">
        <v>51</v>
      </c>
      <c r="D147" s="514">
        <v>51</v>
      </c>
      <c r="E147" s="514">
        <v>13</v>
      </c>
      <c r="F147" s="514">
        <v>13</v>
      </c>
      <c r="G147" s="534">
        <f t="shared" si="8"/>
        <v>64</v>
      </c>
      <c r="H147" s="515">
        <f t="shared" si="7"/>
        <v>64</v>
      </c>
    </row>
    <row r="148" spans="1:8">
      <c r="A148" s="512" t="s">
        <v>2370</v>
      </c>
      <c r="B148" s="513" t="s">
        <v>2371</v>
      </c>
      <c r="C148" s="514">
        <v>0</v>
      </c>
      <c r="D148" s="514">
        <v>0</v>
      </c>
      <c r="E148" s="514"/>
      <c r="F148" s="514"/>
      <c r="G148" s="534">
        <f t="shared" si="8"/>
        <v>0</v>
      </c>
      <c r="H148" s="515">
        <f t="shared" si="7"/>
        <v>0</v>
      </c>
    </row>
    <row r="149" spans="1:8">
      <c r="A149" s="512" t="s">
        <v>2372</v>
      </c>
      <c r="B149" s="513" t="s">
        <v>2373</v>
      </c>
      <c r="C149" s="514">
        <v>1</v>
      </c>
      <c r="D149" s="514">
        <v>1</v>
      </c>
      <c r="E149" s="514">
        <v>11</v>
      </c>
      <c r="F149" s="514">
        <v>11</v>
      </c>
      <c r="G149" s="534">
        <f t="shared" si="8"/>
        <v>12</v>
      </c>
      <c r="H149" s="515">
        <f t="shared" si="7"/>
        <v>12</v>
      </c>
    </row>
    <row r="150" spans="1:8">
      <c r="A150" s="518" t="s">
        <v>2374</v>
      </c>
      <c r="B150" s="519" t="s">
        <v>2375</v>
      </c>
      <c r="C150" s="520">
        <v>2</v>
      </c>
      <c r="D150" s="520">
        <v>2</v>
      </c>
      <c r="E150" s="520">
        <v>3</v>
      </c>
      <c r="F150" s="520">
        <v>3</v>
      </c>
      <c r="G150" s="534">
        <f t="shared" si="8"/>
        <v>5</v>
      </c>
      <c r="H150" s="515">
        <f t="shared" si="7"/>
        <v>5</v>
      </c>
    </row>
    <row r="151" spans="1:8">
      <c r="A151" s="518" t="s">
        <v>2376</v>
      </c>
      <c r="B151" s="519" t="s">
        <v>2377</v>
      </c>
      <c r="C151" s="520">
        <v>20</v>
      </c>
      <c r="D151" s="520">
        <v>20</v>
      </c>
      <c r="E151" s="520">
        <v>22</v>
      </c>
      <c r="F151" s="520">
        <v>22</v>
      </c>
      <c r="G151" s="534">
        <f t="shared" si="8"/>
        <v>42</v>
      </c>
      <c r="H151" s="515">
        <f t="shared" si="7"/>
        <v>42</v>
      </c>
    </row>
    <row r="152" spans="1:8">
      <c r="A152" s="518" t="s">
        <v>2378</v>
      </c>
      <c r="B152" s="519" t="s">
        <v>2379</v>
      </c>
      <c r="C152" s="520">
        <v>280</v>
      </c>
      <c r="D152" s="520">
        <v>280</v>
      </c>
      <c r="E152" s="520">
        <v>200</v>
      </c>
      <c r="F152" s="520">
        <v>200</v>
      </c>
      <c r="G152" s="534">
        <f t="shared" si="8"/>
        <v>480</v>
      </c>
      <c r="H152" s="515">
        <f t="shared" si="7"/>
        <v>480</v>
      </c>
    </row>
    <row r="153" spans="1:8">
      <c r="A153" s="516" t="s">
        <v>2380</v>
      </c>
      <c r="B153" s="517" t="s">
        <v>2381</v>
      </c>
      <c r="C153" s="520">
        <v>5</v>
      </c>
      <c r="D153" s="520">
        <v>5</v>
      </c>
      <c r="E153" s="520">
        <v>104</v>
      </c>
      <c r="F153" s="520">
        <v>104</v>
      </c>
      <c r="G153" s="534">
        <f t="shared" si="8"/>
        <v>109</v>
      </c>
      <c r="H153" s="515">
        <f t="shared" si="7"/>
        <v>109</v>
      </c>
    </row>
    <row r="154" spans="1:8">
      <c r="A154" s="518" t="s">
        <v>2382</v>
      </c>
      <c r="B154" s="519" t="s">
        <v>2383</v>
      </c>
      <c r="C154" s="520"/>
      <c r="D154" s="520"/>
      <c r="E154" s="520">
        <v>19</v>
      </c>
      <c r="F154" s="520">
        <v>19</v>
      </c>
      <c r="G154" s="534">
        <f t="shared" si="8"/>
        <v>19</v>
      </c>
      <c r="H154" s="515">
        <f t="shared" si="7"/>
        <v>19</v>
      </c>
    </row>
    <row r="155" spans="1:8">
      <c r="A155" s="516" t="s">
        <v>2384</v>
      </c>
      <c r="B155" s="517" t="s">
        <v>2385</v>
      </c>
      <c r="C155" s="520">
        <v>5</v>
      </c>
      <c r="D155" s="520">
        <v>5</v>
      </c>
      <c r="E155" s="520">
        <v>46</v>
      </c>
      <c r="F155" s="520">
        <v>46</v>
      </c>
      <c r="G155" s="534">
        <f t="shared" si="8"/>
        <v>51</v>
      </c>
      <c r="H155" s="515">
        <f t="shared" si="7"/>
        <v>51</v>
      </c>
    </row>
    <row r="156" spans="1:8">
      <c r="A156" s="518" t="s">
        <v>2386</v>
      </c>
      <c r="B156" s="519" t="s">
        <v>2387</v>
      </c>
      <c r="C156" s="520"/>
      <c r="D156" s="520"/>
      <c r="E156" s="520">
        <v>2</v>
      </c>
      <c r="F156" s="520">
        <v>2</v>
      </c>
      <c r="G156" s="534">
        <f t="shared" si="8"/>
        <v>2</v>
      </c>
      <c r="H156" s="515">
        <f t="shared" si="7"/>
        <v>2</v>
      </c>
    </row>
    <row r="157" spans="1:8">
      <c r="A157" s="518" t="s">
        <v>2388</v>
      </c>
      <c r="B157" s="519" t="s">
        <v>2389</v>
      </c>
      <c r="C157" s="520"/>
      <c r="D157" s="520"/>
      <c r="E157" s="520">
        <v>1</v>
      </c>
      <c r="F157" s="520">
        <v>1</v>
      </c>
      <c r="G157" s="534">
        <f t="shared" si="8"/>
        <v>1</v>
      </c>
      <c r="H157" s="515">
        <f t="shared" si="7"/>
        <v>1</v>
      </c>
    </row>
    <row r="158" spans="1:8">
      <c r="A158" s="516" t="s">
        <v>2390</v>
      </c>
      <c r="B158" s="517" t="s">
        <v>2391</v>
      </c>
      <c r="C158" s="520">
        <v>1</v>
      </c>
      <c r="D158" s="520">
        <v>1</v>
      </c>
      <c r="E158" s="520">
        <v>2</v>
      </c>
      <c r="F158" s="520">
        <v>2</v>
      </c>
      <c r="G158" s="534">
        <f t="shared" si="8"/>
        <v>3</v>
      </c>
      <c r="H158" s="515">
        <f t="shared" si="7"/>
        <v>3</v>
      </c>
    </row>
    <row r="159" spans="1:8">
      <c r="A159" s="518" t="s">
        <v>2392</v>
      </c>
      <c r="B159" s="519" t="s">
        <v>2393</v>
      </c>
      <c r="C159" s="520">
        <v>0</v>
      </c>
      <c r="D159" s="520">
        <v>0</v>
      </c>
      <c r="E159" s="520">
        <v>1</v>
      </c>
      <c r="F159" s="520">
        <v>1</v>
      </c>
      <c r="G159" s="534">
        <f t="shared" si="8"/>
        <v>1</v>
      </c>
      <c r="H159" s="515">
        <f t="shared" si="7"/>
        <v>1</v>
      </c>
    </row>
    <row r="160" spans="1:8">
      <c r="A160" s="518" t="s">
        <v>2394</v>
      </c>
      <c r="B160" s="519" t="s">
        <v>2395</v>
      </c>
      <c r="C160" s="520">
        <v>5</v>
      </c>
      <c r="D160" s="520">
        <v>5</v>
      </c>
      <c r="E160" s="520">
        <v>1</v>
      </c>
      <c r="F160" s="520">
        <v>1</v>
      </c>
      <c r="G160" s="534">
        <f t="shared" si="8"/>
        <v>6</v>
      </c>
      <c r="H160" s="515">
        <f t="shared" si="7"/>
        <v>6</v>
      </c>
    </row>
    <row r="161" spans="1:8">
      <c r="A161" s="518" t="s">
        <v>2396</v>
      </c>
      <c r="B161" s="519" t="s">
        <v>2397</v>
      </c>
      <c r="C161" s="520">
        <v>1812</v>
      </c>
      <c r="D161" s="520">
        <v>1812</v>
      </c>
      <c r="E161" s="520">
        <v>569</v>
      </c>
      <c r="F161" s="520">
        <v>569</v>
      </c>
      <c r="G161" s="534">
        <f t="shared" si="8"/>
        <v>2381</v>
      </c>
      <c r="H161" s="515">
        <f t="shared" si="7"/>
        <v>2381</v>
      </c>
    </row>
    <row r="162" spans="1:8">
      <c r="A162" s="518" t="s">
        <v>2398</v>
      </c>
      <c r="B162" s="519" t="s">
        <v>2399</v>
      </c>
      <c r="C162" s="520">
        <v>2</v>
      </c>
      <c r="D162" s="520">
        <v>2</v>
      </c>
      <c r="E162" s="520">
        <v>4</v>
      </c>
      <c r="F162" s="520">
        <v>4</v>
      </c>
      <c r="G162" s="534">
        <f t="shared" si="8"/>
        <v>6</v>
      </c>
      <c r="H162" s="515">
        <f t="shared" si="7"/>
        <v>6</v>
      </c>
    </row>
    <row r="163" spans="1:8">
      <c r="A163" s="516" t="s">
        <v>2400</v>
      </c>
      <c r="B163" s="517" t="s">
        <v>2401</v>
      </c>
      <c r="C163" s="520">
        <v>4</v>
      </c>
      <c r="D163" s="520">
        <v>4</v>
      </c>
      <c r="E163" s="520">
        <v>10</v>
      </c>
      <c r="F163" s="520">
        <v>10</v>
      </c>
      <c r="G163" s="534">
        <f t="shared" si="8"/>
        <v>14</v>
      </c>
      <c r="H163" s="515">
        <f t="shared" si="7"/>
        <v>14</v>
      </c>
    </row>
    <row r="164" spans="1:8">
      <c r="A164" s="518" t="s">
        <v>2402</v>
      </c>
      <c r="B164" s="519" t="s">
        <v>2403</v>
      </c>
      <c r="C164" s="520">
        <v>3</v>
      </c>
      <c r="D164" s="520">
        <v>3</v>
      </c>
      <c r="E164" s="520">
        <v>1</v>
      </c>
      <c r="F164" s="520">
        <v>1</v>
      </c>
      <c r="G164" s="534">
        <f t="shared" si="8"/>
        <v>4</v>
      </c>
      <c r="H164" s="515">
        <f t="shared" si="7"/>
        <v>4</v>
      </c>
    </row>
    <row r="165" spans="1:8">
      <c r="A165" s="518" t="s">
        <v>2404</v>
      </c>
      <c r="B165" s="519" t="s">
        <v>2405</v>
      </c>
      <c r="C165" s="520">
        <v>8081</v>
      </c>
      <c r="D165" s="520">
        <v>8081</v>
      </c>
      <c r="E165" s="520">
        <v>2229</v>
      </c>
      <c r="F165" s="520">
        <v>2229</v>
      </c>
      <c r="G165" s="534">
        <f t="shared" si="8"/>
        <v>10310</v>
      </c>
      <c r="H165" s="515">
        <f t="shared" si="7"/>
        <v>10310</v>
      </c>
    </row>
    <row r="166" spans="1:8">
      <c r="A166" s="518" t="s">
        <v>2406</v>
      </c>
      <c r="B166" s="519" t="s">
        <v>2407</v>
      </c>
      <c r="C166" s="520">
        <v>1810</v>
      </c>
      <c r="D166" s="520">
        <v>1810</v>
      </c>
      <c r="E166" s="520">
        <v>417</v>
      </c>
      <c r="F166" s="520">
        <v>417</v>
      </c>
      <c r="G166" s="534">
        <f t="shared" si="8"/>
        <v>2227</v>
      </c>
      <c r="H166" s="515">
        <f t="shared" si="7"/>
        <v>2227</v>
      </c>
    </row>
    <row r="167" spans="1:8">
      <c r="A167" s="518" t="s">
        <v>2408</v>
      </c>
      <c r="B167" s="538" t="s">
        <v>2409</v>
      </c>
      <c r="C167" s="518"/>
      <c r="D167" s="518"/>
      <c r="E167" s="518"/>
      <c r="F167" s="518"/>
      <c r="G167" s="534">
        <f t="shared" si="8"/>
        <v>0</v>
      </c>
      <c r="H167" s="515">
        <f t="shared" si="7"/>
        <v>0</v>
      </c>
    </row>
    <row r="168" spans="1:8">
      <c r="A168" s="518" t="s">
        <v>2410</v>
      </c>
      <c r="B168" s="519" t="s">
        <v>2411</v>
      </c>
      <c r="C168" s="520">
        <v>7</v>
      </c>
      <c r="D168" s="520">
        <v>7</v>
      </c>
      <c r="E168" s="520">
        <v>3</v>
      </c>
      <c r="F168" s="520">
        <v>3</v>
      </c>
      <c r="G168" s="534">
        <f t="shared" si="8"/>
        <v>10</v>
      </c>
      <c r="H168" s="515">
        <f t="shared" si="7"/>
        <v>10</v>
      </c>
    </row>
    <row r="169" spans="1:8">
      <c r="A169" s="518" t="s">
        <v>2640</v>
      </c>
      <c r="B169" s="519" t="s">
        <v>2641</v>
      </c>
      <c r="C169" s="520"/>
      <c r="D169" s="520"/>
      <c r="E169" s="520">
        <v>2</v>
      </c>
      <c r="F169" s="520">
        <v>2</v>
      </c>
      <c r="G169" s="534">
        <f t="shared" si="8"/>
        <v>2</v>
      </c>
      <c r="H169" s="515"/>
    </row>
    <row r="170" spans="1:8">
      <c r="A170" s="518" t="s">
        <v>2642</v>
      </c>
      <c r="B170" s="519" t="s">
        <v>2643</v>
      </c>
      <c r="C170" s="520"/>
      <c r="D170" s="520"/>
      <c r="E170" s="520">
        <v>1</v>
      </c>
      <c r="F170" s="520">
        <v>1</v>
      </c>
      <c r="G170" s="534">
        <f t="shared" si="8"/>
        <v>1</v>
      </c>
      <c r="H170" s="515"/>
    </row>
    <row r="171" spans="1:8">
      <c r="A171" s="518" t="s">
        <v>2412</v>
      </c>
      <c r="B171" s="519" t="s">
        <v>2413</v>
      </c>
      <c r="C171" s="520">
        <v>110</v>
      </c>
      <c r="D171" s="520">
        <v>110</v>
      </c>
      <c r="E171" s="520">
        <v>20</v>
      </c>
      <c r="F171" s="520">
        <v>20</v>
      </c>
      <c r="G171" s="534">
        <f t="shared" si="8"/>
        <v>130</v>
      </c>
      <c r="H171" s="515">
        <f t="shared" si="7"/>
        <v>130</v>
      </c>
    </row>
    <row r="172" spans="1:8">
      <c r="A172" s="518" t="s">
        <v>2414</v>
      </c>
      <c r="B172" s="519" t="s">
        <v>2415</v>
      </c>
      <c r="C172" s="520">
        <v>25</v>
      </c>
      <c r="D172" s="520">
        <v>25</v>
      </c>
      <c r="E172" s="520">
        <v>8</v>
      </c>
      <c r="F172" s="520">
        <v>8</v>
      </c>
      <c r="G172" s="534">
        <f t="shared" si="8"/>
        <v>33</v>
      </c>
      <c r="H172" s="515">
        <f t="shared" si="7"/>
        <v>33</v>
      </c>
    </row>
    <row r="173" spans="1:8">
      <c r="A173" s="518" t="s">
        <v>2416</v>
      </c>
      <c r="B173" s="519" t="s">
        <v>2417</v>
      </c>
      <c r="C173" s="520">
        <v>431</v>
      </c>
      <c r="D173" s="520">
        <v>431</v>
      </c>
      <c r="E173" s="520">
        <v>135</v>
      </c>
      <c r="F173" s="520">
        <v>135</v>
      </c>
      <c r="G173" s="534">
        <f t="shared" si="8"/>
        <v>566</v>
      </c>
      <c r="H173" s="515">
        <f t="shared" si="7"/>
        <v>566</v>
      </c>
    </row>
    <row r="174" spans="1:8">
      <c r="A174" s="518" t="s">
        <v>2418</v>
      </c>
      <c r="B174" s="519" t="s">
        <v>2419</v>
      </c>
      <c r="C174" s="520">
        <v>3384</v>
      </c>
      <c r="D174" s="520">
        <v>3384</v>
      </c>
      <c r="E174" s="520">
        <v>820</v>
      </c>
      <c r="F174" s="520">
        <v>820</v>
      </c>
      <c r="G174" s="534">
        <f t="shared" si="8"/>
        <v>4204</v>
      </c>
      <c r="H174" s="515">
        <f t="shared" si="7"/>
        <v>4204</v>
      </c>
    </row>
    <row r="175" spans="1:8">
      <c r="A175" s="512" t="s">
        <v>2420</v>
      </c>
      <c r="B175" s="513" t="s">
        <v>2421</v>
      </c>
      <c r="C175" s="514">
        <v>104</v>
      </c>
      <c r="D175" s="514">
        <v>104</v>
      </c>
      <c r="E175" s="514">
        <v>239</v>
      </c>
      <c r="F175" s="514">
        <v>239</v>
      </c>
      <c r="G175" s="534">
        <f t="shared" si="8"/>
        <v>343</v>
      </c>
      <c r="H175" s="515">
        <f t="shared" si="7"/>
        <v>343</v>
      </c>
    </row>
    <row r="176" spans="1:8">
      <c r="A176" s="518" t="s">
        <v>2644</v>
      </c>
      <c r="B176" s="519" t="s">
        <v>2645</v>
      </c>
      <c r="C176" s="514"/>
      <c r="D176" s="514"/>
      <c r="E176" s="514">
        <v>8</v>
      </c>
      <c r="F176" s="514">
        <v>8</v>
      </c>
      <c r="G176" s="534">
        <f t="shared" si="8"/>
        <v>8</v>
      </c>
      <c r="H176" s="515"/>
    </row>
    <row r="177" spans="1:8">
      <c r="A177" s="512" t="s">
        <v>2428</v>
      </c>
      <c r="B177" s="513" t="s">
        <v>2429</v>
      </c>
      <c r="C177" s="514">
        <v>1</v>
      </c>
      <c r="D177" s="514">
        <v>1</v>
      </c>
      <c r="E177" s="514">
        <v>2</v>
      </c>
      <c r="F177" s="514">
        <v>2</v>
      </c>
      <c r="G177" s="534">
        <f t="shared" ref="G177:G201" si="9">C177+E177</f>
        <v>3</v>
      </c>
      <c r="H177" s="515">
        <f t="shared" ref="H177:H199" si="10">D177+F177</f>
        <v>3</v>
      </c>
    </row>
    <row r="178" spans="1:8">
      <c r="A178" s="516" t="s">
        <v>2430</v>
      </c>
      <c r="B178" s="517" t="s">
        <v>2431</v>
      </c>
      <c r="C178" s="514">
        <v>1</v>
      </c>
      <c r="D178" s="514">
        <v>1</v>
      </c>
      <c r="E178" s="514"/>
      <c r="F178" s="514"/>
      <c r="G178" s="534">
        <f t="shared" si="9"/>
        <v>1</v>
      </c>
      <c r="H178" s="515">
        <f t="shared" si="10"/>
        <v>1</v>
      </c>
    </row>
    <row r="179" spans="1:8">
      <c r="A179" s="516" t="s">
        <v>2432</v>
      </c>
      <c r="B179" s="517" t="s">
        <v>2433</v>
      </c>
      <c r="C179" s="514">
        <v>23</v>
      </c>
      <c r="D179" s="514">
        <v>23</v>
      </c>
      <c r="E179" s="514">
        <v>6</v>
      </c>
      <c r="F179" s="514">
        <v>6</v>
      </c>
      <c r="G179" s="534">
        <f t="shared" si="9"/>
        <v>29</v>
      </c>
      <c r="H179" s="515">
        <f t="shared" si="10"/>
        <v>29</v>
      </c>
    </row>
    <row r="180" spans="1:8">
      <c r="A180" s="512" t="s">
        <v>2434</v>
      </c>
      <c r="B180" s="513" t="s">
        <v>2435</v>
      </c>
      <c r="C180" s="514">
        <v>42</v>
      </c>
      <c r="D180" s="514">
        <v>42</v>
      </c>
      <c r="E180" s="514">
        <v>8</v>
      </c>
      <c r="F180" s="514">
        <v>8</v>
      </c>
      <c r="G180" s="534">
        <f t="shared" si="9"/>
        <v>50</v>
      </c>
      <c r="H180" s="515">
        <f t="shared" si="10"/>
        <v>50</v>
      </c>
    </row>
    <row r="181" spans="1:8">
      <c r="A181" s="512" t="s">
        <v>2436</v>
      </c>
      <c r="B181" s="513" t="s">
        <v>2437</v>
      </c>
      <c r="C181" s="514">
        <v>1</v>
      </c>
      <c r="D181" s="514">
        <v>1</v>
      </c>
      <c r="E181" s="514">
        <v>2</v>
      </c>
      <c r="F181" s="514">
        <v>2</v>
      </c>
      <c r="G181" s="534">
        <f t="shared" si="9"/>
        <v>3</v>
      </c>
      <c r="H181" s="515">
        <f t="shared" si="10"/>
        <v>3</v>
      </c>
    </row>
    <row r="182" spans="1:8">
      <c r="A182" s="516" t="s">
        <v>2438</v>
      </c>
      <c r="B182" s="517" t="s">
        <v>2439</v>
      </c>
      <c r="C182" s="514"/>
      <c r="D182" s="514"/>
      <c r="E182" s="514"/>
      <c r="F182" s="514"/>
      <c r="G182" s="534">
        <f t="shared" si="9"/>
        <v>0</v>
      </c>
      <c r="H182" s="515">
        <f t="shared" si="10"/>
        <v>0</v>
      </c>
    </row>
    <row r="183" spans="1:8">
      <c r="A183" s="516" t="s">
        <v>2440</v>
      </c>
      <c r="B183" s="517" t="s">
        <v>2441</v>
      </c>
      <c r="C183" s="514">
        <v>4</v>
      </c>
      <c r="D183" s="514">
        <v>4</v>
      </c>
      <c r="E183" s="514">
        <v>1</v>
      </c>
      <c r="F183" s="514">
        <v>1</v>
      </c>
      <c r="G183" s="534">
        <f t="shared" si="9"/>
        <v>5</v>
      </c>
      <c r="H183" s="515">
        <f t="shared" si="10"/>
        <v>5</v>
      </c>
    </row>
    <row r="184" spans="1:8">
      <c r="A184" s="512" t="s">
        <v>2442</v>
      </c>
      <c r="B184" s="513" t="s">
        <v>2443</v>
      </c>
      <c r="C184" s="514">
        <v>44</v>
      </c>
      <c r="D184" s="514">
        <v>44</v>
      </c>
      <c r="E184" s="514">
        <v>1</v>
      </c>
      <c r="F184" s="514">
        <v>1</v>
      </c>
      <c r="G184" s="534">
        <f t="shared" si="9"/>
        <v>45</v>
      </c>
      <c r="H184" s="515">
        <f t="shared" si="10"/>
        <v>45</v>
      </c>
    </row>
    <row r="185" spans="1:8">
      <c r="A185" s="518" t="s">
        <v>2444</v>
      </c>
      <c r="B185" s="519" t="s">
        <v>2445</v>
      </c>
      <c r="C185" s="520">
        <v>39</v>
      </c>
      <c r="D185" s="520">
        <v>39</v>
      </c>
      <c r="E185" s="520">
        <v>4</v>
      </c>
      <c r="F185" s="520">
        <v>4</v>
      </c>
      <c r="G185" s="534">
        <f t="shared" si="9"/>
        <v>43</v>
      </c>
      <c r="H185" s="515">
        <f t="shared" si="10"/>
        <v>43</v>
      </c>
    </row>
    <row r="186" spans="1:8">
      <c r="A186" s="518" t="s">
        <v>2446</v>
      </c>
      <c r="B186" s="519" t="s">
        <v>2447</v>
      </c>
      <c r="C186" s="520"/>
      <c r="D186" s="520"/>
      <c r="E186" s="520">
        <v>1</v>
      </c>
      <c r="F186" s="520">
        <v>1</v>
      </c>
      <c r="G186" s="534">
        <f t="shared" si="9"/>
        <v>1</v>
      </c>
      <c r="H186" s="515">
        <f t="shared" si="10"/>
        <v>1</v>
      </c>
    </row>
    <row r="187" spans="1:8">
      <c r="A187" s="518" t="s">
        <v>2448</v>
      </c>
      <c r="B187" s="519" t="s">
        <v>2449</v>
      </c>
      <c r="C187" s="520">
        <v>11</v>
      </c>
      <c r="D187" s="520">
        <v>11</v>
      </c>
      <c r="E187" s="520">
        <v>6</v>
      </c>
      <c r="F187" s="520">
        <v>6</v>
      </c>
      <c r="G187" s="534">
        <f t="shared" si="9"/>
        <v>17</v>
      </c>
      <c r="H187" s="515">
        <f t="shared" si="10"/>
        <v>17</v>
      </c>
    </row>
    <row r="188" spans="1:8">
      <c r="A188" s="518" t="s">
        <v>2450</v>
      </c>
      <c r="B188" s="519" t="s">
        <v>2451</v>
      </c>
      <c r="C188" s="520">
        <v>519</v>
      </c>
      <c r="D188" s="520">
        <v>519</v>
      </c>
      <c r="E188" s="520">
        <v>47</v>
      </c>
      <c r="F188" s="520">
        <v>47</v>
      </c>
      <c r="G188" s="534">
        <f t="shared" si="9"/>
        <v>566</v>
      </c>
      <c r="H188" s="515">
        <f t="shared" si="10"/>
        <v>566</v>
      </c>
    </row>
    <row r="189" spans="1:8">
      <c r="A189" s="518" t="s">
        <v>2452</v>
      </c>
      <c r="B189" s="519" t="s">
        <v>2453</v>
      </c>
      <c r="C189" s="520">
        <v>260</v>
      </c>
      <c r="D189" s="520">
        <v>260</v>
      </c>
      <c r="E189" s="520">
        <v>60</v>
      </c>
      <c r="F189" s="520">
        <v>60</v>
      </c>
      <c r="G189" s="534">
        <f t="shared" si="9"/>
        <v>320</v>
      </c>
      <c r="H189" s="515">
        <f t="shared" si="10"/>
        <v>320</v>
      </c>
    </row>
    <row r="190" spans="1:8">
      <c r="A190" s="516" t="s">
        <v>2454</v>
      </c>
      <c r="B190" s="517" t="s">
        <v>2455</v>
      </c>
      <c r="C190" s="520">
        <v>1</v>
      </c>
      <c r="D190" s="520">
        <v>1</v>
      </c>
      <c r="E190" s="520"/>
      <c r="F190" s="520"/>
      <c r="G190" s="534">
        <f t="shared" si="9"/>
        <v>1</v>
      </c>
      <c r="H190" s="515">
        <f t="shared" si="10"/>
        <v>1</v>
      </c>
    </row>
    <row r="191" spans="1:8">
      <c r="A191" s="516" t="s">
        <v>2456</v>
      </c>
      <c r="B191" s="517" t="s">
        <v>2457</v>
      </c>
      <c r="C191" s="520">
        <v>4</v>
      </c>
      <c r="D191" s="520">
        <v>4</v>
      </c>
      <c r="E191" s="520">
        <v>26</v>
      </c>
      <c r="F191" s="520">
        <v>26</v>
      </c>
      <c r="G191" s="534">
        <f t="shared" si="9"/>
        <v>30</v>
      </c>
      <c r="H191" s="515">
        <f t="shared" si="10"/>
        <v>30</v>
      </c>
    </row>
    <row r="192" spans="1:8">
      <c r="A192" s="516" t="s">
        <v>2458</v>
      </c>
      <c r="B192" s="517" t="s">
        <v>2459</v>
      </c>
      <c r="C192" s="520"/>
      <c r="D192" s="520"/>
      <c r="E192" s="520"/>
      <c r="F192" s="520"/>
      <c r="G192" s="534">
        <f t="shared" si="9"/>
        <v>0</v>
      </c>
      <c r="H192" s="515">
        <f t="shared" si="10"/>
        <v>0</v>
      </c>
    </row>
    <row r="193" spans="1:8">
      <c r="A193" s="518" t="s">
        <v>2460</v>
      </c>
      <c r="B193" s="519" t="s">
        <v>2461</v>
      </c>
      <c r="C193" s="520">
        <v>37</v>
      </c>
      <c r="D193" s="520">
        <v>37</v>
      </c>
      <c r="E193" s="520"/>
      <c r="F193" s="520"/>
      <c r="G193" s="534">
        <f t="shared" si="9"/>
        <v>37</v>
      </c>
      <c r="H193" s="515">
        <f t="shared" si="10"/>
        <v>37</v>
      </c>
    </row>
    <row r="194" spans="1:8">
      <c r="A194" s="512" t="s">
        <v>2462</v>
      </c>
      <c r="B194" s="513" t="s">
        <v>2463</v>
      </c>
      <c r="C194" s="514">
        <v>1144</v>
      </c>
      <c r="D194" s="514">
        <v>1144</v>
      </c>
      <c r="E194" s="514">
        <v>41</v>
      </c>
      <c r="F194" s="514">
        <v>41</v>
      </c>
      <c r="G194" s="534">
        <f t="shared" si="9"/>
        <v>1185</v>
      </c>
      <c r="H194" s="515">
        <f t="shared" si="10"/>
        <v>1185</v>
      </c>
    </row>
    <row r="195" spans="1:8">
      <c r="A195" s="512" t="s">
        <v>2464</v>
      </c>
      <c r="B195" s="513" t="s">
        <v>2465</v>
      </c>
      <c r="C195" s="514">
        <v>165</v>
      </c>
      <c r="D195" s="514">
        <v>165</v>
      </c>
      <c r="E195" s="514">
        <v>59</v>
      </c>
      <c r="F195" s="514">
        <v>59</v>
      </c>
      <c r="G195" s="534">
        <f t="shared" si="9"/>
        <v>224</v>
      </c>
      <c r="H195" s="515">
        <f t="shared" si="10"/>
        <v>224</v>
      </c>
    </row>
    <row r="196" spans="1:8">
      <c r="A196" s="512" t="s">
        <v>2466</v>
      </c>
      <c r="B196" s="513" t="s">
        <v>2467</v>
      </c>
      <c r="C196" s="514">
        <v>1480</v>
      </c>
      <c r="D196" s="514">
        <v>1480</v>
      </c>
      <c r="E196" s="514">
        <v>78</v>
      </c>
      <c r="F196" s="514">
        <v>78</v>
      </c>
      <c r="G196" s="534">
        <f t="shared" si="9"/>
        <v>1558</v>
      </c>
      <c r="H196" s="515">
        <f t="shared" si="10"/>
        <v>1558</v>
      </c>
    </row>
    <row r="197" spans="1:8" ht="32.6">
      <c r="A197" s="535" t="s">
        <v>2468</v>
      </c>
      <c r="B197" s="539" t="s">
        <v>2469</v>
      </c>
      <c r="C197" s="537">
        <v>31</v>
      </c>
      <c r="D197" s="537">
        <v>31</v>
      </c>
      <c r="E197" s="537">
        <v>2</v>
      </c>
      <c r="F197" s="537">
        <v>2</v>
      </c>
      <c r="G197" s="534">
        <f t="shared" si="9"/>
        <v>33</v>
      </c>
      <c r="H197" s="515">
        <f t="shared" si="10"/>
        <v>33</v>
      </c>
    </row>
    <row r="198" spans="1:8">
      <c r="A198" s="540" t="s">
        <v>2470</v>
      </c>
      <c r="B198" s="541" t="s">
        <v>2471</v>
      </c>
      <c r="C198" s="537">
        <v>1</v>
      </c>
      <c r="D198" s="537">
        <v>1</v>
      </c>
      <c r="E198" s="537"/>
      <c r="F198" s="537"/>
      <c r="G198" s="534">
        <f t="shared" si="9"/>
        <v>1</v>
      </c>
      <c r="H198" s="515">
        <f t="shared" si="10"/>
        <v>1</v>
      </c>
    </row>
    <row r="199" spans="1:8" ht="32.6">
      <c r="A199" s="535" t="s">
        <v>2472</v>
      </c>
      <c r="B199" s="539" t="s">
        <v>2473</v>
      </c>
      <c r="C199" s="537">
        <v>1</v>
      </c>
      <c r="D199" s="537">
        <v>1</v>
      </c>
      <c r="E199" s="537">
        <v>14</v>
      </c>
      <c r="F199" s="537">
        <v>14</v>
      </c>
      <c r="G199" s="534">
        <f t="shared" si="9"/>
        <v>15</v>
      </c>
      <c r="H199" s="515">
        <f t="shared" si="10"/>
        <v>15</v>
      </c>
    </row>
    <row r="200" spans="1:8" ht="43.5">
      <c r="A200" s="535" t="s">
        <v>2474</v>
      </c>
      <c r="B200" s="539" t="s">
        <v>2475</v>
      </c>
      <c r="C200" s="537">
        <v>2</v>
      </c>
      <c r="D200" s="537">
        <v>2</v>
      </c>
      <c r="E200" s="537">
        <v>5</v>
      </c>
      <c r="F200" s="537">
        <v>5</v>
      </c>
      <c r="G200" s="534">
        <f t="shared" si="9"/>
        <v>7</v>
      </c>
      <c r="H200" s="515">
        <f t="shared" ref="H200:H263" si="11">D200+F200</f>
        <v>7</v>
      </c>
    </row>
    <row r="201" spans="1:8" ht="43.5">
      <c r="A201" s="535" t="s">
        <v>2476</v>
      </c>
      <c r="B201" s="539" t="s">
        <v>2477</v>
      </c>
      <c r="C201" s="537"/>
      <c r="D201" s="537"/>
      <c r="E201" s="537">
        <v>14</v>
      </c>
      <c r="F201" s="537">
        <v>14</v>
      </c>
      <c r="G201" s="534">
        <f t="shared" si="9"/>
        <v>14</v>
      </c>
      <c r="H201" s="515">
        <f t="shared" si="11"/>
        <v>14</v>
      </c>
    </row>
    <row r="202" spans="1:8" ht="13.6">
      <c r="A202" s="145"/>
      <c r="B202" s="531" t="s">
        <v>2478</v>
      </c>
      <c r="C202" s="532">
        <f>SUM(C116:C201)</f>
        <v>29044</v>
      </c>
      <c r="D202" s="532">
        <f>SUM(D116:D201)</f>
        <v>29044</v>
      </c>
      <c r="E202" s="532">
        <f>SUM(E116:E201)</f>
        <v>7516</v>
      </c>
      <c r="F202" s="532">
        <f>SUM(F116:F201)</f>
        <v>7516</v>
      </c>
      <c r="G202" s="532">
        <f>SUM(G116:G201)</f>
        <v>36560</v>
      </c>
      <c r="H202" s="545">
        <f t="shared" si="11"/>
        <v>36560</v>
      </c>
    </row>
    <row r="203" spans="1:8">
      <c r="A203" s="145" t="s">
        <v>219</v>
      </c>
      <c r="B203" s="145"/>
      <c r="C203" s="542">
        <v>7367</v>
      </c>
      <c r="D203" s="542">
        <v>7367</v>
      </c>
      <c r="E203" s="511">
        <v>18535</v>
      </c>
      <c r="F203" s="511">
        <v>18535</v>
      </c>
      <c r="G203" s="511">
        <f>C203+E203</f>
        <v>25902</v>
      </c>
      <c r="H203" s="515">
        <f t="shared" si="11"/>
        <v>25902</v>
      </c>
    </row>
    <row r="204" spans="1:8">
      <c r="A204" s="145" t="s">
        <v>220</v>
      </c>
      <c r="B204" s="145"/>
      <c r="C204" s="542">
        <v>7367</v>
      </c>
      <c r="D204" s="542">
        <v>7367</v>
      </c>
      <c r="E204" s="511">
        <v>18535</v>
      </c>
      <c r="F204" s="511">
        <v>18535</v>
      </c>
      <c r="G204" s="511">
        <f>C204+E204</f>
        <v>25902</v>
      </c>
      <c r="H204" s="515">
        <f t="shared" si="11"/>
        <v>25902</v>
      </c>
    </row>
    <row r="205" spans="1:8">
      <c r="A205" s="145" t="s">
        <v>222</v>
      </c>
      <c r="B205" s="145"/>
      <c r="C205" s="143"/>
      <c r="D205" s="143"/>
      <c r="E205" s="145"/>
      <c r="F205" s="145"/>
      <c r="G205" s="511"/>
      <c r="H205" s="515"/>
    </row>
    <row r="206" spans="1:8">
      <c r="A206" s="518" t="s">
        <v>2479</v>
      </c>
      <c r="B206" s="519" t="s">
        <v>2480</v>
      </c>
      <c r="C206" s="520">
        <v>1459</v>
      </c>
      <c r="D206" s="520">
        <v>1459</v>
      </c>
      <c r="E206" s="520">
        <v>7369</v>
      </c>
      <c r="F206" s="520">
        <v>7369</v>
      </c>
      <c r="G206" s="515">
        <f>C206+E206</f>
        <v>8828</v>
      </c>
      <c r="H206" s="515">
        <f t="shared" si="11"/>
        <v>8828</v>
      </c>
    </row>
    <row r="207" spans="1:8">
      <c r="A207" s="518" t="s">
        <v>2481</v>
      </c>
      <c r="B207" s="519" t="s">
        <v>2482</v>
      </c>
      <c r="C207" s="520">
        <v>2057</v>
      </c>
      <c r="D207" s="520">
        <v>2057</v>
      </c>
      <c r="E207" s="520">
        <v>8839</v>
      </c>
      <c r="F207" s="520">
        <v>8839</v>
      </c>
      <c r="G207" s="515">
        <f t="shared" ref="G207:G270" si="12">C207+E207</f>
        <v>10896</v>
      </c>
      <c r="H207" s="515">
        <f t="shared" si="11"/>
        <v>10896</v>
      </c>
    </row>
    <row r="208" spans="1:8">
      <c r="A208" s="518" t="s">
        <v>224</v>
      </c>
      <c r="B208" s="519" t="s">
        <v>2483</v>
      </c>
      <c r="C208" s="520"/>
      <c r="D208" s="520"/>
      <c r="E208" s="520">
        <v>28</v>
      </c>
      <c r="F208" s="520">
        <v>28</v>
      </c>
      <c r="G208" s="515">
        <f t="shared" si="12"/>
        <v>28</v>
      </c>
      <c r="H208" s="515">
        <f t="shared" si="11"/>
        <v>28</v>
      </c>
    </row>
    <row r="209" spans="1:8">
      <c r="A209" s="518" t="s">
        <v>2484</v>
      </c>
      <c r="B209" s="519" t="s">
        <v>2485</v>
      </c>
      <c r="C209" s="520">
        <v>3</v>
      </c>
      <c r="D209" s="520">
        <v>3</v>
      </c>
      <c r="E209" s="520"/>
      <c r="F209" s="520"/>
      <c r="G209" s="515">
        <f t="shared" si="12"/>
        <v>3</v>
      </c>
      <c r="H209" s="515">
        <f t="shared" si="11"/>
        <v>3</v>
      </c>
    </row>
    <row r="210" spans="1:8">
      <c r="A210" s="518" t="s">
        <v>2486</v>
      </c>
      <c r="B210" s="519" t="s">
        <v>2487</v>
      </c>
      <c r="C210" s="520">
        <v>1</v>
      </c>
      <c r="D210" s="520">
        <v>1</v>
      </c>
      <c r="E210" s="520">
        <v>1</v>
      </c>
      <c r="F210" s="520">
        <v>1</v>
      </c>
      <c r="G210" s="515">
        <f t="shared" si="12"/>
        <v>2</v>
      </c>
      <c r="H210" s="515">
        <f t="shared" si="11"/>
        <v>2</v>
      </c>
    </row>
    <row r="211" spans="1:8">
      <c r="A211" s="518" t="s">
        <v>2488</v>
      </c>
      <c r="B211" s="519" t="s">
        <v>2489</v>
      </c>
      <c r="C211" s="520">
        <v>2</v>
      </c>
      <c r="D211" s="520">
        <v>2</v>
      </c>
      <c r="E211" s="520"/>
      <c r="F211" s="520"/>
      <c r="G211" s="515">
        <f t="shared" si="12"/>
        <v>2</v>
      </c>
      <c r="H211" s="515">
        <f t="shared" si="11"/>
        <v>2</v>
      </c>
    </row>
    <row r="212" spans="1:8">
      <c r="A212" s="518" t="s">
        <v>2490</v>
      </c>
      <c r="B212" s="519" t="s">
        <v>2491</v>
      </c>
      <c r="C212" s="520">
        <v>3</v>
      </c>
      <c r="D212" s="520">
        <v>3</v>
      </c>
      <c r="E212" s="520">
        <v>2</v>
      </c>
      <c r="F212" s="520">
        <v>2</v>
      </c>
      <c r="G212" s="515">
        <f t="shared" si="12"/>
        <v>5</v>
      </c>
      <c r="H212" s="515">
        <f t="shared" si="11"/>
        <v>5</v>
      </c>
    </row>
    <row r="213" spans="1:8">
      <c r="A213" s="518" t="s">
        <v>2492</v>
      </c>
      <c r="B213" s="519" t="s">
        <v>2493</v>
      </c>
      <c r="C213" s="520"/>
      <c r="D213" s="520"/>
      <c r="E213" s="520">
        <v>1</v>
      </c>
      <c r="F213" s="520">
        <v>1</v>
      </c>
      <c r="G213" s="515">
        <f t="shared" si="12"/>
        <v>1</v>
      </c>
      <c r="H213" s="515">
        <f t="shared" si="11"/>
        <v>1</v>
      </c>
    </row>
    <row r="214" spans="1:8">
      <c r="A214" s="518" t="s">
        <v>2494</v>
      </c>
      <c r="B214" s="519" t="s">
        <v>2495</v>
      </c>
      <c r="C214" s="520">
        <v>2</v>
      </c>
      <c r="D214" s="520">
        <v>2</v>
      </c>
      <c r="E214" s="520">
        <v>1</v>
      </c>
      <c r="F214" s="520">
        <v>1</v>
      </c>
      <c r="G214" s="515">
        <f t="shared" si="12"/>
        <v>3</v>
      </c>
      <c r="H214" s="515">
        <f t="shared" si="11"/>
        <v>3</v>
      </c>
    </row>
    <row r="215" spans="1:8">
      <c r="A215" s="518" t="s">
        <v>2496</v>
      </c>
      <c r="B215" s="519" t="s">
        <v>2497</v>
      </c>
      <c r="C215" s="520">
        <v>1</v>
      </c>
      <c r="D215" s="520">
        <v>1</v>
      </c>
      <c r="E215" s="520"/>
      <c r="F215" s="520"/>
      <c r="G215" s="515">
        <f t="shared" si="12"/>
        <v>1</v>
      </c>
      <c r="H215" s="515">
        <f t="shared" si="11"/>
        <v>1</v>
      </c>
    </row>
    <row r="216" spans="1:8">
      <c r="A216" s="518" t="s">
        <v>2498</v>
      </c>
      <c r="B216" s="519" t="s">
        <v>2499</v>
      </c>
      <c r="C216" s="520"/>
      <c r="D216" s="520"/>
      <c r="E216" s="520"/>
      <c r="F216" s="520"/>
      <c r="G216" s="515">
        <f t="shared" si="12"/>
        <v>0</v>
      </c>
      <c r="H216" s="515">
        <f t="shared" si="11"/>
        <v>0</v>
      </c>
    </row>
    <row r="217" spans="1:8">
      <c r="A217" s="518" t="s">
        <v>2500</v>
      </c>
      <c r="B217" s="519" t="s">
        <v>2501</v>
      </c>
      <c r="C217" s="520">
        <v>2</v>
      </c>
      <c r="D217" s="520">
        <v>2</v>
      </c>
      <c r="E217" s="520">
        <v>1</v>
      </c>
      <c r="F217" s="520">
        <v>1</v>
      </c>
      <c r="G217" s="515">
        <f t="shared" si="12"/>
        <v>3</v>
      </c>
      <c r="H217" s="515">
        <f t="shared" si="11"/>
        <v>3</v>
      </c>
    </row>
    <row r="218" spans="1:8">
      <c r="A218" s="518" t="s">
        <v>2502</v>
      </c>
      <c r="B218" s="519" t="s">
        <v>2503</v>
      </c>
      <c r="C218" s="520"/>
      <c r="D218" s="520"/>
      <c r="E218" s="520">
        <v>2</v>
      </c>
      <c r="F218" s="520">
        <v>2</v>
      </c>
      <c r="G218" s="515">
        <f t="shared" si="12"/>
        <v>2</v>
      </c>
      <c r="H218" s="515">
        <f t="shared" si="11"/>
        <v>2</v>
      </c>
    </row>
    <row r="219" spans="1:8">
      <c r="A219" s="518" t="s">
        <v>2504</v>
      </c>
      <c r="B219" s="519" t="s">
        <v>2505</v>
      </c>
      <c r="C219" s="520">
        <v>2</v>
      </c>
      <c r="D219" s="520">
        <v>2</v>
      </c>
      <c r="E219" s="520">
        <v>2</v>
      </c>
      <c r="F219" s="520">
        <v>2</v>
      </c>
      <c r="G219" s="515">
        <f t="shared" si="12"/>
        <v>4</v>
      </c>
      <c r="H219" s="515">
        <f t="shared" si="11"/>
        <v>4</v>
      </c>
    </row>
    <row r="220" spans="1:8">
      <c r="A220" s="518" t="s">
        <v>2506</v>
      </c>
      <c r="B220" s="519" t="s">
        <v>2507</v>
      </c>
      <c r="C220" s="520"/>
      <c r="D220" s="520"/>
      <c r="E220" s="520">
        <v>10</v>
      </c>
      <c r="F220" s="520">
        <v>10</v>
      </c>
      <c r="G220" s="515">
        <f t="shared" si="12"/>
        <v>10</v>
      </c>
      <c r="H220" s="515">
        <f t="shared" si="11"/>
        <v>10</v>
      </c>
    </row>
    <row r="221" spans="1:8">
      <c r="A221" s="518" t="s">
        <v>2508</v>
      </c>
      <c r="B221" s="519" t="s">
        <v>2509</v>
      </c>
      <c r="C221" s="520"/>
      <c r="D221" s="520"/>
      <c r="E221" s="520">
        <v>2</v>
      </c>
      <c r="F221" s="520">
        <v>2</v>
      </c>
      <c r="G221" s="515">
        <f t="shared" si="12"/>
        <v>2</v>
      </c>
      <c r="H221" s="515">
        <f t="shared" si="11"/>
        <v>2</v>
      </c>
    </row>
    <row r="222" spans="1:8">
      <c r="A222" s="518" t="s">
        <v>2510</v>
      </c>
      <c r="B222" s="519" t="s">
        <v>2511</v>
      </c>
      <c r="C222" s="520"/>
      <c r="D222" s="520"/>
      <c r="E222" s="520"/>
      <c r="F222" s="520"/>
      <c r="G222" s="515">
        <f t="shared" si="12"/>
        <v>0</v>
      </c>
      <c r="H222" s="515">
        <f t="shared" si="11"/>
        <v>0</v>
      </c>
    </row>
    <row r="223" spans="1:8">
      <c r="A223" s="518" t="s">
        <v>2512</v>
      </c>
      <c r="B223" s="519" t="s">
        <v>2513</v>
      </c>
      <c r="C223" s="520">
        <v>1</v>
      </c>
      <c r="D223" s="520">
        <v>1</v>
      </c>
      <c r="E223" s="520">
        <v>17</v>
      </c>
      <c r="F223" s="520">
        <v>17</v>
      </c>
      <c r="G223" s="515">
        <f t="shared" si="12"/>
        <v>18</v>
      </c>
      <c r="H223" s="515">
        <f t="shared" si="11"/>
        <v>18</v>
      </c>
    </row>
    <row r="224" spans="1:8">
      <c r="A224" s="518" t="s">
        <v>2514</v>
      </c>
      <c r="B224" s="519" t="s">
        <v>2515</v>
      </c>
      <c r="C224" s="520">
        <v>1</v>
      </c>
      <c r="D224" s="520">
        <v>1</v>
      </c>
      <c r="E224" s="520">
        <v>68</v>
      </c>
      <c r="F224" s="520">
        <v>68</v>
      </c>
      <c r="G224" s="515">
        <f t="shared" si="12"/>
        <v>69</v>
      </c>
      <c r="H224" s="515">
        <f t="shared" si="11"/>
        <v>69</v>
      </c>
    </row>
    <row r="225" spans="1:8">
      <c r="A225" s="518" t="s">
        <v>223</v>
      </c>
      <c r="B225" s="519" t="s">
        <v>2516</v>
      </c>
      <c r="C225" s="520">
        <v>37</v>
      </c>
      <c r="D225" s="520">
        <v>37</v>
      </c>
      <c r="E225" s="520">
        <v>48</v>
      </c>
      <c r="F225" s="520">
        <v>48</v>
      </c>
      <c r="G225" s="515">
        <f t="shared" si="12"/>
        <v>85</v>
      </c>
      <c r="H225" s="515">
        <f t="shared" si="11"/>
        <v>85</v>
      </c>
    </row>
    <row r="226" spans="1:8">
      <c r="A226" s="518" t="s">
        <v>2517</v>
      </c>
      <c r="B226" s="519" t="s">
        <v>2518</v>
      </c>
      <c r="C226" s="520">
        <v>2</v>
      </c>
      <c r="D226" s="520">
        <v>2</v>
      </c>
      <c r="E226" s="520">
        <v>3</v>
      </c>
      <c r="F226" s="520">
        <v>3</v>
      </c>
      <c r="G226" s="515">
        <f t="shared" si="12"/>
        <v>5</v>
      </c>
      <c r="H226" s="515">
        <f t="shared" si="11"/>
        <v>5</v>
      </c>
    </row>
    <row r="227" spans="1:8">
      <c r="A227" s="518" t="s">
        <v>2519</v>
      </c>
      <c r="B227" s="519" t="s">
        <v>2520</v>
      </c>
      <c r="C227" s="520"/>
      <c r="D227" s="520"/>
      <c r="E227" s="520">
        <v>14</v>
      </c>
      <c r="F227" s="520">
        <v>14</v>
      </c>
      <c r="G227" s="515">
        <f t="shared" si="12"/>
        <v>14</v>
      </c>
      <c r="H227" s="515">
        <f t="shared" si="11"/>
        <v>14</v>
      </c>
    </row>
    <row r="228" spans="1:8">
      <c r="A228" s="518" t="s">
        <v>2521</v>
      </c>
      <c r="B228" s="519" t="s">
        <v>2522</v>
      </c>
      <c r="C228" s="520"/>
      <c r="D228" s="520"/>
      <c r="E228" s="520">
        <v>23</v>
      </c>
      <c r="F228" s="520">
        <v>23</v>
      </c>
      <c r="G228" s="515">
        <f t="shared" si="12"/>
        <v>23</v>
      </c>
      <c r="H228" s="515">
        <f t="shared" si="11"/>
        <v>23</v>
      </c>
    </row>
    <row r="229" spans="1:8">
      <c r="A229" s="518" t="s">
        <v>2523</v>
      </c>
      <c r="B229" s="519" t="s">
        <v>2524</v>
      </c>
      <c r="C229" s="520"/>
      <c r="D229" s="520"/>
      <c r="E229" s="520">
        <v>1</v>
      </c>
      <c r="F229" s="520">
        <v>1</v>
      </c>
      <c r="G229" s="515">
        <f t="shared" si="12"/>
        <v>1</v>
      </c>
      <c r="H229" s="515">
        <f t="shared" si="11"/>
        <v>1</v>
      </c>
    </row>
    <row r="230" spans="1:8">
      <c r="A230" s="518" t="s">
        <v>226</v>
      </c>
      <c r="B230" s="519" t="s">
        <v>2525</v>
      </c>
      <c r="C230" s="520">
        <v>76</v>
      </c>
      <c r="D230" s="520">
        <v>76</v>
      </c>
      <c r="E230" s="520">
        <v>297</v>
      </c>
      <c r="F230" s="520">
        <v>297</v>
      </c>
      <c r="G230" s="515">
        <f t="shared" si="12"/>
        <v>373</v>
      </c>
      <c r="H230" s="515">
        <f t="shared" si="11"/>
        <v>373</v>
      </c>
    </row>
    <row r="231" spans="1:8">
      <c r="A231" s="518" t="s">
        <v>225</v>
      </c>
      <c r="B231" s="519" t="s">
        <v>2526</v>
      </c>
      <c r="C231" s="520"/>
      <c r="D231" s="520"/>
      <c r="E231" s="520">
        <v>3</v>
      </c>
      <c r="F231" s="520">
        <v>3</v>
      </c>
      <c r="G231" s="515">
        <f t="shared" si="12"/>
        <v>3</v>
      </c>
      <c r="H231" s="515">
        <f t="shared" si="11"/>
        <v>3</v>
      </c>
    </row>
    <row r="232" spans="1:8">
      <c r="A232" s="518" t="s">
        <v>2527</v>
      </c>
      <c r="B232" s="519" t="s">
        <v>2528</v>
      </c>
      <c r="C232" s="520"/>
      <c r="D232" s="520"/>
      <c r="E232" s="520">
        <v>2</v>
      </c>
      <c r="F232" s="520">
        <v>2</v>
      </c>
      <c r="G232" s="515">
        <f t="shared" si="12"/>
        <v>2</v>
      </c>
      <c r="H232" s="515">
        <f t="shared" si="11"/>
        <v>2</v>
      </c>
    </row>
    <row r="233" spans="1:8">
      <c r="A233" s="518" t="s">
        <v>2529</v>
      </c>
      <c r="B233" s="519" t="s">
        <v>2530</v>
      </c>
      <c r="C233" s="520"/>
      <c r="D233" s="520"/>
      <c r="E233" s="520">
        <v>13</v>
      </c>
      <c r="F233" s="520">
        <v>13</v>
      </c>
      <c r="G233" s="515">
        <f t="shared" si="12"/>
        <v>13</v>
      </c>
      <c r="H233" s="515">
        <f t="shared" si="11"/>
        <v>13</v>
      </c>
    </row>
    <row r="234" spans="1:8">
      <c r="A234" s="518" t="s">
        <v>2531</v>
      </c>
      <c r="B234" s="519" t="s">
        <v>2532</v>
      </c>
      <c r="C234" s="520"/>
      <c r="D234" s="520"/>
      <c r="E234" s="520">
        <v>44</v>
      </c>
      <c r="F234" s="520">
        <v>44</v>
      </c>
      <c r="G234" s="515">
        <f t="shared" si="12"/>
        <v>44</v>
      </c>
      <c r="H234" s="515">
        <f t="shared" si="11"/>
        <v>44</v>
      </c>
    </row>
    <row r="235" spans="1:8">
      <c r="A235" s="518" t="s">
        <v>2533</v>
      </c>
      <c r="B235" s="519" t="s">
        <v>2534</v>
      </c>
      <c r="C235" s="520">
        <v>4</v>
      </c>
      <c r="D235" s="520">
        <v>4</v>
      </c>
      <c r="E235" s="520">
        <v>19</v>
      </c>
      <c r="F235" s="520">
        <v>19</v>
      </c>
      <c r="G235" s="515">
        <f t="shared" si="12"/>
        <v>23</v>
      </c>
      <c r="H235" s="515">
        <f t="shared" si="11"/>
        <v>23</v>
      </c>
    </row>
    <row r="236" spans="1:8">
      <c r="A236" s="518" t="s">
        <v>2535</v>
      </c>
      <c r="B236" s="519" t="s">
        <v>2536</v>
      </c>
      <c r="C236" s="520"/>
      <c r="D236" s="520"/>
      <c r="E236" s="520">
        <v>10</v>
      </c>
      <c r="F236" s="520">
        <v>10</v>
      </c>
      <c r="G236" s="515">
        <f t="shared" si="12"/>
        <v>10</v>
      </c>
      <c r="H236" s="515">
        <f t="shared" si="11"/>
        <v>10</v>
      </c>
    </row>
    <row r="237" spans="1:8">
      <c r="A237" s="518" t="s">
        <v>2537</v>
      </c>
      <c r="B237" s="519" t="s">
        <v>2538</v>
      </c>
      <c r="C237" s="520"/>
      <c r="D237" s="520"/>
      <c r="E237" s="520">
        <v>3</v>
      </c>
      <c r="F237" s="520">
        <v>3</v>
      </c>
      <c r="G237" s="515">
        <f t="shared" si="12"/>
        <v>3</v>
      </c>
      <c r="H237" s="515">
        <f t="shared" si="11"/>
        <v>3</v>
      </c>
    </row>
    <row r="238" spans="1:8">
      <c r="A238" s="518" t="s">
        <v>2539</v>
      </c>
      <c r="B238" s="519" t="s">
        <v>2540</v>
      </c>
      <c r="C238" s="520"/>
      <c r="D238" s="520"/>
      <c r="E238" s="520">
        <v>6</v>
      </c>
      <c r="F238" s="520">
        <v>6</v>
      </c>
      <c r="G238" s="515">
        <f t="shared" si="12"/>
        <v>6</v>
      </c>
      <c r="H238" s="515">
        <f t="shared" si="11"/>
        <v>6</v>
      </c>
    </row>
    <row r="239" spans="1:8">
      <c r="A239" s="518" t="s">
        <v>2541</v>
      </c>
      <c r="B239" s="519" t="s">
        <v>2542</v>
      </c>
      <c r="C239" s="520"/>
      <c r="D239" s="520"/>
      <c r="E239" s="520">
        <v>7</v>
      </c>
      <c r="F239" s="520">
        <v>7</v>
      </c>
      <c r="G239" s="515">
        <f t="shared" si="12"/>
        <v>7</v>
      </c>
      <c r="H239" s="515">
        <f t="shared" si="11"/>
        <v>7</v>
      </c>
    </row>
    <row r="240" spans="1:8">
      <c r="A240" s="518" t="s">
        <v>2543</v>
      </c>
      <c r="B240" s="519" t="s">
        <v>2544</v>
      </c>
      <c r="C240" s="520">
        <v>1</v>
      </c>
      <c r="D240" s="520">
        <v>1</v>
      </c>
      <c r="E240" s="520">
        <v>180</v>
      </c>
      <c r="F240" s="520">
        <v>180</v>
      </c>
      <c r="G240" s="515">
        <f t="shared" si="12"/>
        <v>181</v>
      </c>
      <c r="H240" s="515">
        <f t="shared" si="11"/>
        <v>181</v>
      </c>
    </row>
    <row r="241" spans="1:8">
      <c r="A241" s="518" t="s">
        <v>2545</v>
      </c>
      <c r="B241" s="519" t="s">
        <v>2546</v>
      </c>
      <c r="C241" s="520"/>
      <c r="D241" s="520"/>
      <c r="E241" s="520">
        <v>61</v>
      </c>
      <c r="F241" s="520">
        <v>61</v>
      </c>
      <c r="G241" s="515">
        <f t="shared" si="12"/>
        <v>61</v>
      </c>
      <c r="H241" s="515">
        <f t="shared" si="11"/>
        <v>61</v>
      </c>
    </row>
    <row r="242" spans="1:8">
      <c r="A242" s="518" t="s">
        <v>2547</v>
      </c>
      <c r="B242" s="519" t="s">
        <v>2548</v>
      </c>
      <c r="C242" s="520"/>
      <c r="D242" s="520"/>
      <c r="E242" s="520">
        <v>12</v>
      </c>
      <c r="F242" s="520">
        <v>12</v>
      </c>
      <c r="G242" s="515">
        <f t="shared" si="12"/>
        <v>12</v>
      </c>
      <c r="H242" s="515">
        <f t="shared" si="11"/>
        <v>12</v>
      </c>
    </row>
    <row r="243" spans="1:8">
      <c r="A243" s="518" t="s">
        <v>2549</v>
      </c>
      <c r="B243" s="519" t="s">
        <v>2550</v>
      </c>
      <c r="C243" s="520">
        <v>0</v>
      </c>
      <c r="D243" s="520">
        <v>0</v>
      </c>
      <c r="E243" s="520">
        <v>8</v>
      </c>
      <c r="F243" s="520">
        <v>8</v>
      </c>
      <c r="G243" s="515">
        <f t="shared" si="12"/>
        <v>8</v>
      </c>
      <c r="H243" s="515">
        <f t="shared" si="11"/>
        <v>8</v>
      </c>
    </row>
    <row r="244" spans="1:8">
      <c r="A244" s="518" t="s">
        <v>2551</v>
      </c>
      <c r="B244" s="519" t="s">
        <v>2552</v>
      </c>
      <c r="C244" s="520">
        <v>186</v>
      </c>
      <c r="D244" s="520">
        <v>186</v>
      </c>
      <c r="E244" s="520">
        <v>126</v>
      </c>
      <c r="F244" s="520">
        <v>126</v>
      </c>
      <c r="G244" s="515">
        <f t="shared" si="12"/>
        <v>312</v>
      </c>
      <c r="H244" s="515">
        <f t="shared" si="11"/>
        <v>312</v>
      </c>
    </row>
    <row r="245" spans="1:8">
      <c r="A245" s="518" t="s">
        <v>2553</v>
      </c>
      <c r="B245" s="519" t="s">
        <v>2554</v>
      </c>
      <c r="C245" s="520"/>
      <c r="D245" s="520"/>
      <c r="E245" s="520"/>
      <c r="F245" s="520"/>
      <c r="G245" s="515">
        <f t="shared" si="12"/>
        <v>0</v>
      </c>
      <c r="H245" s="515">
        <f t="shared" si="11"/>
        <v>0</v>
      </c>
    </row>
    <row r="246" spans="1:8">
      <c r="A246" s="518" t="s">
        <v>2555</v>
      </c>
      <c r="B246" s="519" t="s">
        <v>2556</v>
      </c>
      <c r="C246" s="520">
        <v>12</v>
      </c>
      <c r="D246" s="520">
        <v>12</v>
      </c>
      <c r="E246" s="520">
        <v>54</v>
      </c>
      <c r="F246" s="520">
        <v>54</v>
      </c>
      <c r="G246" s="515">
        <f t="shared" si="12"/>
        <v>66</v>
      </c>
      <c r="H246" s="515">
        <f t="shared" si="11"/>
        <v>66</v>
      </c>
    </row>
    <row r="247" spans="1:8">
      <c r="A247" s="518" t="s">
        <v>2557</v>
      </c>
      <c r="B247" s="519" t="s">
        <v>2558</v>
      </c>
      <c r="C247" s="520">
        <v>0</v>
      </c>
      <c r="D247" s="520">
        <v>0</v>
      </c>
      <c r="E247" s="520"/>
      <c r="F247" s="520"/>
      <c r="G247" s="515">
        <f t="shared" si="12"/>
        <v>0</v>
      </c>
      <c r="H247" s="515">
        <f t="shared" si="11"/>
        <v>0</v>
      </c>
    </row>
    <row r="248" spans="1:8">
      <c r="A248" s="518" t="s">
        <v>2559</v>
      </c>
      <c r="B248" s="519" t="s">
        <v>2560</v>
      </c>
      <c r="C248" s="520"/>
      <c r="D248" s="520"/>
      <c r="E248" s="520">
        <v>1</v>
      </c>
      <c r="F248" s="520">
        <v>1</v>
      </c>
      <c r="G248" s="515">
        <f t="shared" si="12"/>
        <v>1</v>
      </c>
      <c r="H248" s="515">
        <f t="shared" si="11"/>
        <v>1</v>
      </c>
    </row>
    <row r="249" spans="1:8">
      <c r="A249" s="518" t="s">
        <v>2561</v>
      </c>
      <c r="B249" s="519" t="s">
        <v>2562</v>
      </c>
      <c r="C249" s="520"/>
      <c r="D249" s="520"/>
      <c r="E249" s="520">
        <v>2</v>
      </c>
      <c r="F249" s="520">
        <v>2</v>
      </c>
      <c r="G249" s="515">
        <f t="shared" si="12"/>
        <v>2</v>
      </c>
      <c r="H249" s="515">
        <f t="shared" si="11"/>
        <v>2</v>
      </c>
    </row>
    <row r="250" spans="1:8">
      <c r="A250" s="518" t="s">
        <v>2563</v>
      </c>
      <c r="B250" s="519" t="s">
        <v>2564</v>
      </c>
      <c r="C250" s="520"/>
      <c r="D250" s="520"/>
      <c r="E250" s="520"/>
      <c r="F250" s="520"/>
      <c r="G250" s="515">
        <f t="shared" si="12"/>
        <v>0</v>
      </c>
      <c r="H250" s="515">
        <f t="shared" si="11"/>
        <v>0</v>
      </c>
    </row>
    <row r="251" spans="1:8">
      <c r="A251" s="518" t="s">
        <v>2565</v>
      </c>
      <c r="B251" s="519" t="s">
        <v>2566</v>
      </c>
      <c r="C251" s="520"/>
      <c r="D251" s="520"/>
      <c r="E251" s="520">
        <v>2</v>
      </c>
      <c r="F251" s="520">
        <v>2</v>
      </c>
      <c r="G251" s="515">
        <f t="shared" si="12"/>
        <v>2</v>
      </c>
      <c r="H251" s="515">
        <f t="shared" si="11"/>
        <v>2</v>
      </c>
    </row>
    <row r="252" spans="1:8">
      <c r="A252" s="518" t="s">
        <v>2567</v>
      </c>
      <c r="B252" s="519" t="s">
        <v>2568</v>
      </c>
      <c r="C252" s="520"/>
      <c r="D252" s="520"/>
      <c r="E252" s="520">
        <v>4</v>
      </c>
      <c r="F252" s="520">
        <v>4</v>
      </c>
      <c r="G252" s="515">
        <f t="shared" si="12"/>
        <v>4</v>
      </c>
      <c r="H252" s="515">
        <f t="shared" si="11"/>
        <v>4</v>
      </c>
    </row>
    <row r="253" spans="1:8">
      <c r="A253" s="518" t="s">
        <v>2569</v>
      </c>
      <c r="B253" s="519" t="s">
        <v>2570</v>
      </c>
      <c r="C253" s="520">
        <v>1</v>
      </c>
      <c r="D253" s="520">
        <v>1</v>
      </c>
      <c r="E253" s="520">
        <v>22</v>
      </c>
      <c r="F253" s="520">
        <v>22</v>
      </c>
      <c r="G253" s="515">
        <f t="shared" si="12"/>
        <v>23</v>
      </c>
      <c r="H253" s="515">
        <f t="shared" si="11"/>
        <v>23</v>
      </c>
    </row>
    <row r="254" spans="1:8">
      <c r="A254" s="518" t="s">
        <v>2571</v>
      </c>
      <c r="B254" s="519" t="s">
        <v>2572</v>
      </c>
      <c r="C254" s="520"/>
      <c r="D254" s="520"/>
      <c r="E254" s="520">
        <v>21</v>
      </c>
      <c r="F254" s="520">
        <v>21</v>
      </c>
      <c r="G254" s="515">
        <f t="shared" si="12"/>
        <v>21</v>
      </c>
      <c r="H254" s="515">
        <f t="shared" si="11"/>
        <v>21</v>
      </c>
    </row>
    <row r="255" spans="1:8">
      <c r="A255" s="518" t="s">
        <v>2573</v>
      </c>
      <c r="B255" s="519" t="s">
        <v>2574</v>
      </c>
      <c r="C255" s="520"/>
      <c r="D255" s="520"/>
      <c r="E255" s="520">
        <v>9</v>
      </c>
      <c r="F255" s="520">
        <v>9</v>
      </c>
      <c r="G255" s="515">
        <f t="shared" si="12"/>
        <v>9</v>
      </c>
      <c r="H255" s="515">
        <f t="shared" si="11"/>
        <v>9</v>
      </c>
    </row>
    <row r="256" spans="1:8">
      <c r="A256" s="518" t="s">
        <v>2575</v>
      </c>
      <c r="B256" s="519" t="s">
        <v>2576</v>
      </c>
      <c r="C256" s="520"/>
      <c r="D256" s="520"/>
      <c r="E256" s="520">
        <v>2</v>
      </c>
      <c r="F256" s="520">
        <v>2</v>
      </c>
      <c r="G256" s="515">
        <f t="shared" si="12"/>
        <v>2</v>
      </c>
      <c r="H256" s="515">
        <f t="shared" si="11"/>
        <v>2</v>
      </c>
    </row>
    <row r="257" spans="1:8">
      <c r="A257" s="518" t="s">
        <v>2577</v>
      </c>
      <c r="B257" s="519" t="s">
        <v>2578</v>
      </c>
      <c r="C257" s="520">
        <v>7</v>
      </c>
      <c r="D257" s="520">
        <v>7</v>
      </c>
      <c r="E257" s="520">
        <v>8</v>
      </c>
      <c r="F257" s="520">
        <v>8</v>
      </c>
      <c r="G257" s="515">
        <f t="shared" si="12"/>
        <v>15</v>
      </c>
      <c r="H257" s="515">
        <f t="shared" si="11"/>
        <v>15</v>
      </c>
    </row>
    <row r="258" spans="1:8">
      <c r="A258" s="518" t="s">
        <v>2579</v>
      </c>
      <c r="B258" s="519" t="s">
        <v>2580</v>
      </c>
      <c r="C258" s="520">
        <v>3</v>
      </c>
      <c r="D258" s="520">
        <v>3</v>
      </c>
      <c r="E258" s="520">
        <v>2</v>
      </c>
      <c r="F258" s="520">
        <v>2</v>
      </c>
      <c r="G258" s="515">
        <f t="shared" si="12"/>
        <v>5</v>
      </c>
      <c r="H258" s="515">
        <f t="shared" si="11"/>
        <v>5</v>
      </c>
    </row>
    <row r="259" spans="1:8">
      <c r="A259" s="518" t="s">
        <v>2581</v>
      </c>
      <c r="B259" s="519" t="s">
        <v>2582</v>
      </c>
      <c r="C259" s="520">
        <v>1</v>
      </c>
      <c r="D259" s="520">
        <v>1</v>
      </c>
      <c r="E259" s="520"/>
      <c r="F259" s="520"/>
      <c r="G259" s="515">
        <f t="shared" si="12"/>
        <v>1</v>
      </c>
      <c r="H259" s="515">
        <f t="shared" si="11"/>
        <v>1</v>
      </c>
    </row>
    <row r="260" spans="1:8">
      <c r="A260" s="518" t="s">
        <v>2583</v>
      </c>
      <c r="B260" s="519" t="s">
        <v>2584</v>
      </c>
      <c r="C260" s="520">
        <v>96</v>
      </c>
      <c r="D260" s="520">
        <v>96</v>
      </c>
      <c r="E260" s="520">
        <v>102</v>
      </c>
      <c r="F260" s="520">
        <v>102</v>
      </c>
      <c r="G260" s="515">
        <f t="shared" si="12"/>
        <v>198</v>
      </c>
      <c r="H260" s="515">
        <f t="shared" si="11"/>
        <v>198</v>
      </c>
    </row>
    <row r="261" spans="1:8">
      <c r="A261" s="518" t="s">
        <v>2585</v>
      </c>
      <c r="B261" s="519" t="s">
        <v>2586</v>
      </c>
      <c r="C261" s="520">
        <v>167</v>
      </c>
      <c r="D261" s="520">
        <v>167</v>
      </c>
      <c r="E261" s="520">
        <v>118</v>
      </c>
      <c r="F261" s="520">
        <v>118</v>
      </c>
      <c r="G261" s="515">
        <f t="shared" si="12"/>
        <v>285</v>
      </c>
      <c r="H261" s="515">
        <f t="shared" si="11"/>
        <v>285</v>
      </c>
    </row>
    <row r="262" spans="1:8">
      <c r="A262" s="518" t="s">
        <v>2587</v>
      </c>
      <c r="B262" s="519" t="s">
        <v>2588</v>
      </c>
      <c r="C262" s="520">
        <v>10</v>
      </c>
      <c r="D262" s="520">
        <v>10</v>
      </c>
      <c r="E262" s="520">
        <v>31</v>
      </c>
      <c r="F262" s="520">
        <v>31</v>
      </c>
      <c r="G262" s="515">
        <f t="shared" si="12"/>
        <v>41</v>
      </c>
      <c r="H262" s="515">
        <f t="shared" si="11"/>
        <v>41</v>
      </c>
    </row>
    <row r="263" spans="1:8">
      <c r="A263" s="518" t="s">
        <v>2589</v>
      </c>
      <c r="B263" s="519" t="s">
        <v>2590</v>
      </c>
      <c r="C263" s="520"/>
      <c r="D263" s="520"/>
      <c r="E263" s="520">
        <v>1</v>
      </c>
      <c r="F263" s="520">
        <v>1</v>
      </c>
      <c r="G263" s="515">
        <f t="shared" si="12"/>
        <v>1</v>
      </c>
      <c r="H263" s="515">
        <f t="shared" si="11"/>
        <v>1</v>
      </c>
    </row>
    <row r="264" spans="1:8">
      <c r="A264" s="518" t="s">
        <v>228</v>
      </c>
      <c r="B264" s="519" t="s">
        <v>2591</v>
      </c>
      <c r="C264" s="520"/>
      <c r="D264" s="520"/>
      <c r="E264" s="520">
        <v>20</v>
      </c>
      <c r="F264" s="520">
        <v>20</v>
      </c>
      <c r="G264" s="515">
        <f t="shared" si="12"/>
        <v>20</v>
      </c>
      <c r="H264" s="515">
        <f t="shared" ref="H264:H270" si="13">D264+F264</f>
        <v>20</v>
      </c>
    </row>
    <row r="265" spans="1:8">
      <c r="A265" s="518" t="s">
        <v>2592</v>
      </c>
      <c r="B265" s="519" t="s">
        <v>2593</v>
      </c>
      <c r="C265" s="520">
        <v>110</v>
      </c>
      <c r="D265" s="520">
        <v>110</v>
      </c>
      <c r="E265" s="520">
        <v>131</v>
      </c>
      <c r="F265" s="520">
        <v>131</v>
      </c>
      <c r="G265" s="515">
        <f t="shared" si="12"/>
        <v>241</v>
      </c>
      <c r="H265" s="515">
        <f t="shared" si="13"/>
        <v>241</v>
      </c>
    </row>
    <row r="266" spans="1:8">
      <c r="A266" s="518" t="s">
        <v>2594</v>
      </c>
      <c r="B266" s="519" t="s">
        <v>2595</v>
      </c>
      <c r="C266" s="520"/>
      <c r="D266" s="520"/>
      <c r="E266" s="520">
        <v>1</v>
      </c>
      <c r="F266" s="520">
        <v>1</v>
      </c>
      <c r="G266" s="515">
        <f t="shared" si="12"/>
        <v>1</v>
      </c>
      <c r="H266" s="515">
        <f t="shared" si="13"/>
        <v>1</v>
      </c>
    </row>
    <row r="267" spans="1:8">
      <c r="A267" s="518" t="s">
        <v>2596</v>
      </c>
      <c r="B267" s="519" t="s">
        <v>2597</v>
      </c>
      <c r="C267" s="520">
        <v>4</v>
      </c>
      <c r="D267" s="520">
        <v>4</v>
      </c>
      <c r="E267" s="520">
        <v>15</v>
      </c>
      <c r="F267" s="520">
        <v>15</v>
      </c>
      <c r="G267" s="515">
        <f t="shared" si="12"/>
        <v>19</v>
      </c>
      <c r="H267" s="515">
        <f t="shared" si="13"/>
        <v>19</v>
      </c>
    </row>
    <row r="268" spans="1:8">
      <c r="A268" s="518" t="s">
        <v>2598</v>
      </c>
      <c r="B268" s="519" t="s">
        <v>2599</v>
      </c>
      <c r="C268" s="520"/>
      <c r="D268" s="520"/>
      <c r="E268" s="520">
        <v>42</v>
      </c>
      <c r="F268" s="520">
        <v>42</v>
      </c>
      <c r="G268" s="515">
        <f t="shared" si="12"/>
        <v>42</v>
      </c>
      <c r="H268" s="515">
        <f t="shared" si="13"/>
        <v>42</v>
      </c>
    </row>
    <row r="269" spans="1:8">
      <c r="A269" s="518" t="s">
        <v>2600</v>
      </c>
      <c r="B269" s="519" t="s">
        <v>2601</v>
      </c>
      <c r="C269" s="520"/>
      <c r="D269" s="520"/>
      <c r="E269" s="520">
        <v>32</v>
      </c>
      <c r="F269" s="520">
        <v>32</v>
      </c>
      <c r="G269" s="515">
        <f t="shared" si="12"/>
        <v>32</v>
      </c>
      <c r="H269" s="515">
        <f t="shared" si="13"/>
        <v>32</v>
      </c>
    </row>
    <row r="270" spans="1:8">
      <c r="A270" s="518" t="s">
        <v>2602</v>
      </c>
      <c r="B270" s="519" t="s">
        <v>2603</v>
      </c>
      <c r="C270" s="520">
        <v>0</v>
      </c>
      <c r="D270" s="520">
        <v>0</v>
      </c>
      <c r="E270" s="520">
        <v>5</v>
      </c>
      <c r="F270" s="520">
        <v>5</v>
      </c>
      <c r="G270" s="515">
        <f t="shared" si="12"/>
        <v>5</v>
      </c>
      <c r="H270" s="515">
        <f t="shared" si="13"/>
        <v>5</v>
      </c>
    </row>
    <row r="271" spans="1:8">
      <c r="A271" s="518" t="s">
        <v>2604</v>
      </c>
      <c r="B271" s="519" t="s">
        <v>2605</v>
      </c>
      <c r="C271" s="520"/>
      <c r="D271" s="520"/>
      <c r="E271" s="520">
        <v>18</v>
      </c>
      <c r="F271" s="520">
        <v>18</v>
      </c>
      <c r="G271" s="515">
        <f t="shared" ref="G271:G288" si="14">C271+E271</f>
        <v>18</v>
      </c>
      <c r="H271" s="515">
        <f t="shared" ref="H271:H288" si="15">D271+F271</f>
        <v>18</v>
      </c>
    </row>
    <row r="272" spans="1:8">
      <c r="A272" s="518" t="s">
        <v>2606</v>
      </c>
      <c r="B272" s="519" t="s">
        <v>2607</v>
      </c>
      <c r="C272" s="520"/>
      <c r="D272" s="520"/>
      <c r="E272" s="520">
        <v>2</v>
      </c>
      <c r="F272" s="520">
        <v>2</v>
      </c>
      <c r="G272" s="515">
        <f t="shared" si="14"/>
        <v>2</v>
      </c>
      <c r="H272" s="515">
        <f t="shared" si="15"/>
        <v>2</v>
      </c>
    </row>
    <row r="273" spans="1:8">
      <c r="A273" s="518" t="s">
        <v>2608</v>
      </c>
      <c r="B273" s="519" t="s">
        <v>2609</v>
      </c>
      <c r="C273" s="520"/>
      <c r="D273" s="520"/>
      <c r="E273" s="520">
        <v>18</v>
      </c>
      <c r="F273" s="520">
        <v>18</v>
      </c>
      <c r="G273" s="515">
        <f t="shared" si="14"/>
        <v>18</v>
      </c>
      <c r="H273" s="515">
        <f t="shared" si="15"/>
        <v>18</v>
      </c>
    </row>
    <row r="274" spans="1:8">
      <c r="A274" s="518" t="s">
        <v>2610</v>
      </c>
      <c r="B274" s="519" t="s">
        <v>2611</v>
      </c>
      <c r="C274" s="520">
        <v>1</v>
      </c>
      <c r="D274" s="520">
        <v>1</v>
      </c>
      <c r="E274" s="520">
        <v>15</v>
      </c>
      <c r="F274" s="520">
        <v>15</v>
      </c>
      <c r="G274" s="515">
        <f t="shared" si="14"/>
        <v>16</v>
      </c>
      <c r="H274" s="515">
        <f t="shared" si="15"/>
        <v>16</v>
      </c>
    </row>
    <row r="275" spans="1:8">
      <c r="A275" s="518" t="s">
        <v>2612</v>
      </c>
      <c r="B275" s="519" t="s">
        <v>2613</v>
      </c>
      <c r="C275" s="520"/>
      <c r="D275" s="520"/>
      <c r="E275" s="520">
        <v>2</v>
      </c>
      <c r="F275" s="520">
        <v>2</v>
      </c>
      <c r="G275" s="515">
        <f t="shared" si="14"/>
        <v>2</v>
      </c>
      <c r="H275" s="515">
        <f t="shared" si="15"/>
        <v>2</v>
      </c>
    </row>
    <row r="276" spans="1:8">
      <c r="A276" s="518" t="s">
        <v>2614</v>
      </c>
      <c r="B276" s="519" t="s">
        <v>2615</v>
      </c>
      <c r="C276" s="520"/>
      <c r="D276" s="520"/>
      <c r="E276" s="520">
        <v>43</v>
      </c>
      <c r="F276" s="520">
        <v>43</v>
      </c>
      <c r="G276" s="515">
        <f t="shared" si="14"/>
        <v>43</v>
      </c>
      <c r="H276" s="515">
        <f t="shared" si="15"/>
        <v>43</v>
      </c>
    </row>
    <row r="277" spans="1:8">
      <c r="A277" s="518" t="s">
        <v>2616</v>
      </c>
      <c r="B277" s="519" t="s">
        <v>2617</v>
      </c>
      <c r="C277" s="520"/>
      <c r="D277" s="520"/>
      <c r="E277" s="520">
        <v>2</v>
      </c>
      <c r="F277" s="520">
        <v>2</v>
      </c>
      <c r="G277" s="515">
        <f t="shared" si="14"/>
        <v>2</v>
      </c>
      <c r="H277" s="515">
        <f t="shared" si="15"/>
        <v>2</v>
      </c>
    </row>
    <row r="278" spans="1:8">
      <c r="A278" s="518" t="s">
        <v>2618</v>
      </c>
      <c r="B278" s="519" t="s">
        <v>2619</v>
      </c>
      <c r="C278" s="520">
        <v>40</v>
      </c>
      <c r="D278" s="520">
        <v>40</v>
      </c>
      <c r="E278" s="520">
        <v>23</v>
      </c>
      <c r="F278" s="520">
        <v>23</v>
      </c>
      <c r="G278" s="515">
        <f t="shared" si="14"/>
        <v>63</v>
      </c>
      <c r="H278" s="515">
        <f t="shared" si="15"/>
        <v>63</v>
      </c>
    </row>
    <row r="279" spans="1:8">
      <c r="A279" s="518" t="s">
        <v>2620</v>
      </c>
      <c r="B279" s="519" t="s">
        <v>2621</v>
      </c>
      <c r="C279" s="520">
        <v>10</v>
      </c>
      <c r="D279" s="520">
        <v>10</v>
      </c>
      <c r="E279" s="520">
        <v>8</v>
      </c>
      <c r="F279" s="520">
        <v>8</v>
      </c>
      <c r="G279" s="515">
        <f t="shared" si="14"/>
        <v>18</v>
      </c>
      <c r="H279" s="515">
        <f t="shared" si="15"/>
        <v>18</v>
      </c>
    </row>
    <row r="280" spans="1:8">
      <c r="A280" s="518" t="s">
        <v>227</v>
      </c>
      <c r="B280" s="519" t="s">
        <v>2622</v>
      </c>
      <c r="C280" s="520">
        <v>2</v>
      </c>
      <c r="D280" s="520">
        <v>2</v>
      </c>
      <c r="E280" s="520"/>
      <c r="F280" s="520"/>
      <c r="G280" s="515">
        <f t="shared" si="14"/>
        <v>2</v>
      </c>
      <c r="H280" s="515">
        <f t="shared" si="15"/>
        <v>2</v>
      </c>
    </row>
    <row r="281" spans="1:8">
      <c r="A281" s="518" t="s">
        <v>2623</v>
      </c>
      <c r="B281" s="519" t="s">
        <v>2624</v>
      </c>
      <c r="C281" s="520">
        <v>2799</v>
      </c>
      <c r="D281" s="520">
        <v>2799</v>
      </c>
      <c r="E281" s="520">
        <v>38</v>
      </c>
      <c r="F281" s="520">
        <v>38</v>
      </c>
      <c r="G281" s="515">
        <f t="shared" si="14"/>
        <v>2837</v>
      </c>
      <c r="H281" s="515">
        <f t="shared" si="15"/>
        <v>2837</v>
      </c>
    </row>
    <row r="282" spans="1:8">
      <c r="A282" s="518" t="s">
        <v>2625</v>
      </c>
      <c r="B282" s="519" t="s">
        <v>2626</v>
      </c>
      <c r="C282" s="520">
        <v>91</v>
      </c>
      <c r="D282" s="520">
        <v>91</v>
      </c>
      <c r="E282" s="520">
        <v>132</v>
      </c>
      <c r="F282" s="520">
        <v>132</v>
      </c>
      <c r="G282" s="515">
        <f t="shared" si="14"/>
        <v>223</v>
      </c>
      <c r="H282" s="515">
        <f t="shared" si="15"/>
        <v>223</v>
      </c>
    </row>
    <row r="283" spans="1:8">
      <c r="A283" s="518" t="s">
        <v>2627</v>
      </c>
      <c r="B283" s="519" t="s">
        <v>2628</v>
      </c>
      <c r="C283" s="520">
        <v>101</v>
      </c>
      <c r="D283" s="520">
        <v>101</v>
      </c>
      <c r="E283" s="520">
        <v>169</v>
      </c>
      <c r="F283" s="520">
        <v>169</v>
      </c>
      <c r="G283" s="515">
        <f t="shared" si="14"/>
        <v>270</v>
      </c>
      <c r="H283" s="515">
        <f t="shared" si="15"/>
        <v>270</v>
      </c>
    </row>
    <row r="284" spans="1:8">
      <c r="A284" s="518" t="s">
        <v>2629</v>
      </c>
      <c r="B284" s="519" t="s">
        <v>2630</v>
      </c>
      <c r="C284" s="520">
        <v>8</v>
      </c>
      <c r="D284" s="520">
        <v>8</v>
      </c>
      <c r="E284" s="520"/>
      <c r="F284" s="520"/>
      <c r="G284" s="515">
        <f t="shared" si="14"/>
        <v>8</v>
      </c>
      <c r="H284" s="515">
        <f t="shared" si="15"/>
        <v>8</v>
      </c>
    </row>
    <row r="285" spans="1:8">
      <c r="A285" s="518" t="s">
        <v>2631</v>
      </c>
      <c r="B285" s="519" t="s">
        <v>2632</v>
      </c>
      <c r="C285" s="520">
        <v>62</v>
      </c>
      <c r="D285" s="520">
        <v>62</v>
      </c>
      <c r="E285" s="520">
        <v>215</v>
      </c>
      <c r="F285" s="520">
        <v>215</v>
      </c>
      <c r="G285" s="515">
        <f t="shared" si="14"/>
        <v>277</v>
      </c>
      <c r="H285" s="515">
        <f t="shared" si="15"/>
        <v>277</v>
      </c>
    </row>
    <row r="286" spans="1:8">
      <c r="A286" s="518" t="s">
        <v>2633</v>
      </c>
      <c r="B286" s="519" t="s">
        <v>2634</v>
      </c>
      <c r="C286" s="520"/>
      <c r="D286" s="520"/>
      <c r="E286" s="520"/>
      <c r="F286" s="520"/>
      <c r="G286" s="515">
        <f t="shared" si="14"/>
        <v>0</v>
      </c>
      <c r="H286" s="515">
        <f t="shared" si="15"/>
        <v>0</v>
      </c>
    </row>
    <row r="287" spans="1:8">
      <c r="A287" s="518" t="s">
        <v>2635</v>
      </c>
      <c r="B287" s="519" t="s">
        <v>2636</v>
      </c>
      <c r="C287" s="520"/>
      <c r="D287" s="520"/>
      <c r="E287" s="520"/>
      <c r="F287" s="520"/>
      <c r="G287" s="515">
        <f t="shared" si="14"/>
        <v>0</v>
      </c>
      <c r="H287" s="515">
        <f t="shared" si="15"/>
        <v>0</v>
      </c>
    </row>
    <row r="288" spans="1:8">
      <c r="A288" s="518" t="s">
        <v>2637</v>
      </c>
      <c r="B288" s="519" t="s">
        <v>2638</v>
      </c>
      <c r="C288" s="520">
        <v>2</v>
      </c>
      <c r="D288" s="520">
        <v>2</v>
      </c>
      <c r="E288" s="520">
        <v>2</v>
      </c>
      <c r="F288" s="520">
        <v>2</v>
      </c>
      <c r="G288" s="515">
        <f t="shared" si="14"/>
        <v>4</v>
      </c>
      <c r="H288" s="515">
        <f t="shared" si="15"/>
        <v>4</v>
      </c>
    </row>
    <row r="289" spans="1:8">
      <c r="A289" s="145"/>
      <c r="B289" s="543" t="s">
        <v>2639</v>
      </c>
      <c r="C289" s="544">
        <f>SUM(C206:C288)</f>
        <v>7367</v>
      </c>
      <c r="D289" s="544">
        <f>SUM(D206:D288)</f>
        <v>7367</v>
      </c>
      <c r="E289" s="544">
        <f>SUM(E206:E288)</f>
        <v>18535</v>
      </c>
      <c r="F289" s="544">
        <f>SUM(F206:F288)</f>
        <v>18535</v>
      </c>
      <c r="G289" s="545">
        <f t="shared" ref="G289:H289" si="16">C289+E289</f>
        <v>25902</v>
      </c>
      <c r="H289" s="545">
        <f t="shared" si="16"/>
        <v>25902</v>
      </c>
    </row>
  </sheetData>
  <mergeCells count="5">
    <mergeCell ref="A6:A7"/>
    <mergeCell ref="B6:B7"/>
    <mergeCell ref="C6:D6"/>
    <mergeCell ref="E6:F6"/>
    <mergeCell ref="G6:H6"/>
  </mergeCells>
  <printOptions horizontalCentered="1"/>
  <pageMargins left="0" right="0" top="0" bottom="0" header="0.51181102362204722" footer="0.51181102362204722"/>
  <pageSetup paperSize="9" orientation="portrait" r:id="rId1"/>
  <headerFooter alignWithMargins="0">
    <oddFooter>&amp;R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SheetLayoutView="100" workbookViewId="0">
      <selection activeCell="R13" sqref="R13"/>
    </sheetView>
  </sheetViews>
  <sheetFormatPr defaultRowHeight="12.9"/>
  <cols>
    <col min="1" max="1" width="9.875" customWidth="1"/>
    <col min="2" max="2" width="27.25" customWidth="1"/>
    <col min="3" max="3" width="6.625" customWidth="1"/>
    <col min="4" max="4" width="5.625" customWidth="1"/>
    <col min="5" max="5" width="5.125" customWidth="1"/>
    <col min="6" max="6" width="5.25" customWidth="1"/>
    <col min="7" max="7" width="5.875" customWidth="1"/>
    <col min="8" max="8" width="6.125" customWidth="1"/>
    <col min="9" max="9" width="5.25" customWidth="1"/>
    <col min="10" max="10" width="4.875" customWidth="1"/>
    <col min="11" max="11" width="6.25" bestFit="1" customWidth="1"/>
    <col min="12" max="12" width="5.625" customWidth="1"/>
    <col min="13" max="13" width="5.25" customWidth="1"/>
    <col min="14" max="14" width="5.625" customWidth="1"/>
    <col min="15" max="15" width="6.25" bestFit="1" customWidth="1"/>
    <col min="16" max="16" width="5.625" customWidth="1"/>
    <col min="17" max="17" width="6.125" bestFit="1" customWidth="1"/>
    <col min="18" max="18" width="5.75" customWidth="1"/>
    <col min="19" max="19" width="8.625" customWidth="1"/>
    <col min="20" max="20" width="7.25" customWidth="1"/>
  </cols>
  <sheetData>
    <row r="1" spans="1:20">
      <c r="A1" s="216"/>
      <c r="B1" s="217" t="s">
        <v>167</v>
      </c>
      <c r="C1" s="208" t="str">
        <f>Kadar.ode.!C1</f>
        <v>ОПШТА БОЛНИЦА СЕНТА</v>
      </c>
      <c r="D1" s="212"/>
      <c r="E1" s="212"/>
      <c r="F1" s="214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6"/>
    </row>
    <row r="2" spans="1:20">
      <c r="A2" s="216"/>
      <c r="B2" s="217" t="s">
        <v>168</v>
      </c>
      <c r="C2" s="208" t="str">
        <f>Kadar.ode.!C2</f>
        <v>08923507</v>
      </c>
      <c r="D2" s="212"/>
      <c r="E2" s="212"/>
      <c r="F2" s="214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6"/>
    </row>
    <row r="3" spans="1:20">
      <c r="A3" s="216"/>
      <c r="B3" s="217"/>
      <c r="C3" s="208"/>
      <c r="D3" s="212"/>
      <c r="E3" s="212"/>
      <c r="F3" s="214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6"/>
    </row>
    <row r="4" spans="1:20" ht="14.3">
      <c r="A4" s="216"/>
      <c r="B4" s="217" t="s">
        <v>1808</v>
      </c>
      <c r="C4" s="209" t="s">
        <v>134</v>
      </c>
      <c r="D4" s="213"/>
      <c r="E4" s="213"/>
      <c r="F4" s="215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91"/>
      <c r="T4" s="133"/>
    </row>
    <row r="5" spans="1:20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33"/>
      <c r="T5" s="133"/>
    </row>
    <row r="6" spans="1:20" ht="12.75" customHeight="1">
      <c r="A6" s="812" t="s">
        <v>51</v>
      </c>
      <c r="B6" s="812" t="s">
        <v>295</v>
      </c>
      <c r="C6" s="830" t="s">
        <v>265</v>
      </c>
      <c r="D6" s="831"/>
      <c r="E6" s="831"/>
      <c r="F6" s="831"/>
      <c r="G6" s="831"/>
      <c r="H6" s="831"/>
      <c r="I6" s="831"/>
      <c r="J6" s="831"/>
      <c r="K6" s="830" t="s">
        <v>266</v>
      </c>
      <c r="L6" s="831"/>
      <c r="M6" s="831"/>
      <c r="N6" s="831"/>
      <c r="O6" s="831"/>
      <c r="P6" s="831"/>
      <c r="Q6" s="831"/>
      <c r="R6" s="831"/>
      <c r="S6" s="824" t="s">
        <v>267</v>
      </c>
      <c r="T6" s="824" t="s">
        <v>218</v>
      </c>
    </row>
    <row r="7" spans="1:20" ht="18.7" customHeight="1" thickBot="1">
      <c r="A7" s="813"/>
      <c r="B7" s="813"/>
      <c r="C7" s="827" t="s">
        <v>1817</v>
      </c>
      <c r="D7" s="828"/>
      <c r="E7" s="828"/>
      <c r="F7" s="829"/>
      <c r="G7" s="827" t="s">
        <v>1852</v>
      </c>
      <c r="H7" s="828"/>
      <c r="I7" s="828"/>
      <c r="J7" s="829"/>
      <c r="K7" s="827" t="s">
        <v>1817</v>
      </c>
      <c r="L7" s="828"/>
      <c r="M7" s="828"/>
      <c r="N7" s="829"/>
      <c r="O7" s="827" t="s">
        <v>1852</v>
      </c>
      <c r="P7" s="828"/>
      <c r="Q7" s="828"/>
      <c r="R7" s="828"/>
      <c r="S7" s="825"/>
      <c r="T7" s="825"/>
    </row>
    <row r="8" spans="1:20" ht="23.1" thickTop="1" thickBot="1">
      <c r="A8" s="289"/>
      <c r="B8" s="178"/>
      <c r="C8" s="225" t="s">
        <v>86</v>
      </c>
      <c r="D8" s="225" t="s">
        <v>109</v>
      </c>
      <c r="E8" s="225" t="s">
        <v>108</v>
      </c>
      <c r="F8" s="225" t="s">
        <v>107</v>
      </c>
      <c r="G8" s="225" t="s">
        <v>86</v>
      </c>
      <c r="H8" s="225" t="s">
        <v>109</v>
      </c>
      <c r="I8" s="225" t="s">
        <v>108</v>
      </c>
      <c r="J8" s="225" t="s">
        <v>107</v>
      </c>
      <c r="K8" s="225" t="s">
        <v>86</v>
      </c>
      <c r="L8" s="225" t="s">
        <v>109</v>
      </c>
      <c r="M8" s="225" t="s">
        <v>108</v>
      </c>
      <c r="N8" s="225" t="s">
        <v>107</v>
      </c>
      <c r="O8" s="225" t="s">
        <v>86</v>
      </c>
      <c r="P8" s="225" t="s">
        <v>109</v>
      </c>
      <c r="Q8" s="225" t="s">
        <v>108</v>
      </c>
      <c r="R8" s="225" t="s">
        <v>107</v>
      </c>
      <c r="S8" s="826"/>
      <c r="T8" s="826"/>
    </row>
    <row r="9" spans="1:20" ht="13.6" customHeight="1" thickTop="1">
      <c r="A9" s="268" t="s">
        <v>154</v>
      </c>
      <c r="B9" s="277"/>
      <c r="C9" s="192">
        <v>36</v>
      </c>
      <c r="D9" s="192">
        <v>15</v>
      </c>
      <c r="E9" s="192">
        <v>16</v>
      </c>
      <c r="F9" s="192">
        <v>5</v>
      </c>
      <c r="G9" s="192">
        <v>36</v>
      </c>
      <c r="H9" s="192">
        <v>15</v>
      </c>
      <c r="I9" s="192">
        <v>16</v>
      </c>
      <c r="J9" s="192">
        <v>5</v>
      </c>
      <c r="K9" s="192">
        <v>1920</v>
      </c>
      <c r="L9" s="192">
        <v>1784</v>
      </c>
      <c r="M9" s="192">
        <v>131</v>
      </c>
      <c r="N9" s="192">
        <v>5</v>
      </c>
      <c r="O9" s="192">
        <v>1920</v>
      </c>
      <c r="P9" s="192">
        <v>1784</v>
      </c>
      <c r="Q9" s="192">
        <v>131</v>
      </c>
      <c r="R9" s="192">
        <v>5</v>
      </c>
      <c r="S9" s="119">
        <v>8827000</v>
      </c>
      <c r="T9" s="290">
        <v>7</v>
      </c>
    </row>
    <row r="10" spans="1:20">
      <c r="A10" s="182" t="s">
        <v>155</v>
      </c>
      <c r="B10" s="182" t="s">
        <v>156</v>
      </c>
      <c r="C10" s="117">
        <v>18</v>
      </c>
      <c r="D10" s="117">
        <v>2</v>
      </c>
      <c r="E10" s="117">
        <v>16</v>
      </c>
      <c r="F10" s="117"/>
      <c r="G10" s="117">
        <v>18</v>
      </c>
      <c r="H10" s="117">
        <v>2</v>
      </c>
      <c r="I10" s="117">
        <v>16</v>
      </c>
      <c r="J10" s="117"/>
      <c r="K10" s="117">
        <v>437</v>
      </c>
      <c r="L10" s="117">
        <v>306</v>
      </c>
      <c r="M10" s="117">
        <v>131</v>
      </c>
      <c r="N10" s="117"/>
      <c r="O10" s="117">
        <v>437</v>
      </c>
      <c r="P10" s="117">
        <v>306</v>
      </c>
      <c r="Q10" s="117">
        <v>131</v>
      </c>
      <c r="R10" s="117"/>
      <c r="S10" s="116"/>
      <c r="T10" s="291">
        <v>6</v>
      </c>
    </row>
    <row r="11" spans="1:20" ht="25.85">
      <c r="A11" s="182" t="s">
        <v>155</v>
      </c>
      <c r="B11" s="182" t="s">
        <v>157</v>
      </c>
      <c r="C11" s="193">
        <v>15</v>
      </c>
      <c r="D11" s="193">
        <v>10</v>
      </c>
      <c r="E11" s="193"/>
      <c r="F11" s="193">
        <v>5</v>
      </c>
      <c r="G11" s="193">
        <v>15</v>
      </c>
      <c r="H11" s="193">
        <v>10</v>
      </c>
      <c r="I11" s="193"/>
      <c r="J11" s="193">
        <v>5</v>
      </c>
      <c r="K11" s="193">
        <v>1170</v>
      </c>
      <c r="L11" s="193">
        <v>1165</v>
      </c>
      <c r="M11" s="193"/>
      <c r="N11" s="193">
        <v>5</v>
      </c>
      <c r="O11" s="193">
        <v>1170</v>
      </c>
      <c r="P11" s="193">
        <v>1165</v>
      </c>
      <c r="Q11" s="193"/>
      <c r="R11" s="193">
        <v>5</v>
      </c>
      <c r="S11" s="115"/>
      <c r="T11" s="291"/>
    </row>
    <row r="12" spans="1:20">
      <c r="A12" s="182" t="s">
        <v>158</v>
      </c>
      <c r="B12" s="182" t="s">
        <v>159</v>
      </c>
      <c r="C12" s="117">
        <v>3</v>
      </c>
      <c r="D12" s="117">
        <v>3</v>
      </c>
      <c r="E12" s="117"/>
      <c r="F12" s="117"/>
      <c r="G12" s="117">
        <v>3</v>
      </c>
      <c r="H12" s="117">
        <v>3</v>
      </c>
      <c r="I12" s="117"/>
      <c r="J12" s="117"/>
      <c r="K12" s="117">
        <v>313</v>
      </c>
      <c r="L12" s="117">
        <v>313</v>
      </c>
      <c r="M12" s="117"/>
      <c r="N12" s="117"/>
      <c r="O12" s="117">
        <v>313</v>
      </c>
      <c r="P12" s="117">
        <v>313</v>
      </c>
      <c r="Q12" s="117"/>
      <c r="R12" s="117"/>
      <c r="S12" s="116"/>
      <c r="T12" s="291">
        <v>1</v>
      </c>
    </row>
    <row r="13" spans="1:20">
      <c r="A13" s="180" t="s">
        <v>160</v>
      </c>
      <c r="B13" s="194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19"/>
      <c r="T13" s="290"/>
    </row>
    <row r="14" spans="1:20" ht="38.75">
      <c r="A14" s="182" t="s">
        <v>161</v>
      </c>
      <c r="B14" s="182" t="s">
        <v>261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6"/>
      <c r="T14" s="291"/>
    </row>
    <row r="15" spans="1:20" ht="25.85">
      <c r="A15" s="182" t="s">
        <v>161</v>
      </c>
      <c r="B15" s="182" t="s">
        <v>262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40"/>
      <c r="S15" s="116"/>
      <c r="T15" s="291"/>
    </row>
    <row r="16" spans="1:20" ht="51.65">
      <c r="A16" s="182" t="s">
        <v>162</v>
      </c>
      <c r="B16" s="182" t="s">
        <v>263</v>
      </c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99"/>
      <c r="S16" s="119"/>
      <c r="T16" s="290"/>
    </row>
    <row r="17" spans="1:20">
      <c r="A17" s="183" t="s">
        <v>264</v>
      </c>
      <c r="B17" s="184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6"/>
      <c r="S17" s="179"/>
      <c r="T17" s="292"/>
    </row>
    <row r="18" spans="1:20">
      <c r="A18" s="187" t="s">
        <v>163</v>
      </c>
      <c r="B18" s="179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9"/>
      <c r="S18" s="190"/>
      <c r="T18" s="293"/>
    </row>
    <row r="19" spans="1:20">
      <c r="A19" s="822" t="s">
        <v>86</v>
      </c>
      <c r="B19" s="823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294"/>
      <c r="S19" s="295"/>
      <c r="T19" s="296"/>
    </row>
  </sheetData>
  <mergeCells count="11">
    <mergeCell ref="A19:B19"/>
    <mergeCell ref="A6:A7"/>
    <mergeCell ref="B6:B7"/>
    <mergeCell ref="T6:T8"/>
    <mergeCell ref="C7:F7"/>
    <mergeCell ref="G7:J7"/>
    <mergeCell ref="K7:N7"/>
    <mergeCell ref="O7:R7"/>
    <mergeCell ref="C6:J6"/>
    <mergeCell ref="K6:R6"/>
    <mergeCell ref="S6:S8"/>
  </mergeCells>
  <phoneticPr fontId="12" type="noConversion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topLeftCell="A62" zoomScale="120" zoomScaleNormal="120" zoomScaleSheetLayoutView="100" workbookViewId="0">
      <selection activeCell="J71" sqref="J71"/>
    </sheetView>
  </sheetViews>
  <sheetFormatPr defaultColWidth="9.125" defaultRowHeight="13.6"/>
  <cols>
    <col min="1" max="1" width="9" style="11" bestFit="1" customWidth="1"/>
    <col min="2" max="2" width="43.125" style="11" customWidth="1"/>
    <col min="3" max="3" width="14.125" style="11" customWidth="1"/>
    <col min="4" max="4" width="11.25" style="11" bestFit="1" customWidth="1"/>
    <col min="5" max="5" width="8.125" style="11" customWidth="1"/>
    <col min="6" max="11" width="8" style="11" bestFit="1" customWidth="1"/>
    <col min="12" max="13" width="8" style="12" bestFit="1" customWidth="1"/>
    <col min="14" max="15" width="8" style="11" bestFit="1" customWidth="1"/>
    <col min="16" max="17" width="8" style="12" bestFit="1" customWidth="1"/>
    <col min="18" max="16384" width="9.125" style="12"/>
  </cols>
  <sheetData>
    <row r="1" spans="1:18" s="32" customFormat="1" ht="15.65">
      <c r="A1" s="216"/>
      <c r="B1" s="217" t="s">
        <v>167</v>
      </c>
      <c r="C1" s="208" t="str">
        <f>Kadar.ode.!C1</f>
        <v>ОПШТА БОЛНИЦА СЕНТА</v>
      </c>
      <c r="D1" s="212"/>
      <c r="E1" s="212"/>
      <c r="F1" s="212"/>
      <c r="G1" s="212"/>
      <c r="H1" s="214"/>
      <c r="P1" s="15"/>
      <c r="Q1" s="15"/>
      <c r="R1" s="34"/>
    </row>
    <row r="2" spans="1:18" s="32" customFormat="1" ht="15.65">
      <c r="A2" s="216"/>
      <c r="B2" s="217" t="s">
        <v>168</v>
      </c>
      <c r="C2" s="208" t="str">
        <f>Kadar.ode.!C2</f>
        <v>08923507</v>
      </c>
      <c r="D2" s="212"/>
      <c r="E2" s="212"/>
      <c r="F2" s="212"/>
      <c r="G2" s="212"/>
      <c r="H2" s="214"/>
      <c r="P2" s="15"/>
      <c r="Q2" s="15"/>
      <c r="R2" s="34"/>
    </row>
    <row r="3" spans="1:18" s="32" customFormat="1" ht="15.65">
      <c r="A3" s="216"/>
      <c r="B3" s="217"/>
      <c r="C3" s="208"/>
      <c r="D3" s="212"/>
      <c r="E3" s="212"/>
      <c r="F3" s="212"/>
      <c r="G3" s="212"/>
      <c r="H3" s="214"/>
      <c r="P3" s="15"/>
      <c r="Q3" s="15"/>
      <c r="R3" s="34"/>
    </row>
    <row r="4" spans="1:18" s="32" customFormat="1" ht="15.65">
      <c r="A4" s="216"/>
      <c r="B4" s="217" t="s">
        <v>1809</v>
      </c>
      <c r="C4" s="209" t="s">
        <v>260</v>
      </c>
      <c r="D4" s="213"/>
      <c r="E4" s="213"/>
      <c r="F4" s="213"/>
      <c r="G4" s="213"/>
      <c r="H4" s="215"/>
      <c r="P4" s="15"/>
      <c r="Q4" s="15"/>
    </row>
    <row r="5" spans="1:18" s="32" customFormat="1" ht="15.65">
      <c r="A5" s="35"/>
      <c r="B5" s="35"/>
      <c r="C5" s="35"/>
      <c r="D5" s="35"/>
      <c r="E5" s="35"/>
      <c r="F5" s="35"/>
      <c r="G5" s="35"/>
      <c r="H5" s="31"/>
      <c r="I5" s="31"/>
      <c r="J5" s="31"/>
      <c r="K5" s="31"/>
      <c r="N5" s="31"/>
      <c r="O5" s="31"/>
      <c r="P5" s="15"/>
      <c r="Q5" s="15"/>
    </row>
    <row r="6" spans="1:18" s="32" customFormat="1" ht="12.75" customHeight="1">
      <c r="A6" s="836" t="s">
        <v>51</v>
      </c>
      <c r="B6" s="837" t="s">
        <v>212</v>
      </c>
      <c r="C6" s="837" t="s">
        <v>296</v>
      </c>
      <c r="D6" s="835" t="s">
        <v>1837</v>
      </c>
      <c r="E6" s="838" t="s">
        <v>86</v>
      </c>
      <c r="F6" s="838"/>
      <c r="G6" s="838"/>
      <c r="H6" s="838"/>
    </row>
    <row r="7" spans="1:18" s="36" customFormat="1" ht="12.75" customHeight="1">
      <c r="A7" s="836"/>
      <c r="B7" s="837"/>
      <c r="C7" s="837"/>
      <c r="D7" s="835"/>
      <c r="E7" s="837" t="s">
        <v>1817</v>
      </c>
      <c r="F7" s="837"/>
      <c r="G7" s="837" t="s">
        <v>1852</v>
      </c>
      <c r="H7" s="837"/>
    </row>
    <row r="8" spans="1:18" s="36" customFormat="1" ht="21.75">
      <c r="A8" s="836"/>
      <c r="B8" s="837"/>
      <c r="C8" s="837"/>
      <c r="D8" s="835"/>
      <c r="E8" s="164" t="s">
        <v>11</v>
      </c>
      <c r="F8" s="164" t="s">
        <v>48</v>
      </c>
      <c r="G8" s="164" t="s">
        <v>11</v>
      </c>
      <c r="H8" s="164" t="s">
        <v>48</v>
      </c>
    </row>
    <row r="9" spans="1:18" s="36" customFormat="1" ht="50.95" customHeight="1">
      <c r="A9" s="297"/>
      <c r="B9" s="832" t="s">
        <v>1839</v>
      </c>
      <c r="C9" s="833"/>
      <c r="D9" s="833"/>
      <c r="E9" s="833"/>
      <c r="F9" s="833"/>
      <c r="G9" s="833"/>
      <c r="H9" s="834"/>
    </row>
    <row r="10" spans="1:18" s="36" customFormat="1" ht="12.9">
      <c r="A10" s="165" t="s">
        <v>1823</v>
      </c>
      <c r="B10" s="392" t="s">
        <v>229</v>
      </c>
      <c r="C10" s="165" t="s">
        <v>1838</v>
      </c>
      <c r="D10" s="166">
        <v>5889.37</v>
      </c>
      <c r="E10" s="391"/>
      <c r="F10" s="142">
        <f t="shared" ref="F10:F16" si="0">D10*E10</f>
        <v>0</v>
      </c>
      <c r="G10" s="391"/>
      <c r="H10" s="142">
        <f t="shared" ref="H10:H16" si="1">D10*G10</f>
        <v>0</v>
      </c>
    </row>
    <row r="11" spans="1:18" s="36" customFormat="1" ht="12.9">
      <c r="A11" s="165" t="s">
        <v>1824</v>
      </c>
      <c r="B11" s="392" t="s">
        <v>1825</v>
      </c>
      <c r="C11" s="165" t="s">
        <v>1838</v>
      </c>
      <c r="D11" s="166">
        <v>5889.37</v>
      </c>
      <c r="E11" s="391">
        <v>172</v>
      </c>
      <c r="F11" s="142">
        <f t="shared" si="0"/>
        <v>1012971.64</v>
      </c>
      <c r="G11" s="391">
        <v>65</v>
      </c>
      <c r="H11" s="142">
        <f t="shared" si="1"/>
        <v>382809.05</v>
      </c>
    </row>
    <row r="12" spans="1:18" s="36" customFormat="1" ht="12.9">
      <c r="A12" s="165" t="s">
        <v>1826</v>
      </c>
      <c r="B12" s="392" t="s">
        <v>1827</v>
      </c>
      <c r="C12" s="165" t="s">
        <v>1838</v>
      </c>
      <c r="D12" s="166">
        <v>7067.24</v>
      </c>
      <c r="E12" s="391">
        <v>677</v>
      </c>
      <c r="F12" s="142">
        <f t="shared" si="0"/>
        <v>4784521.4799999995</v>
      </c>
      <c r="G12" s="391">
        <v>250</v>
      </c>
      <c r="H12" s="142">
        <f t="shared" si="1"/>
        <v>1766810</v>
      </c>
    </row>
    <row r="13" spans="1:18" s="36" customFormat="1" ht="12.9">
      <c r="A13" s="165" t="s">
        <v>1828</v>
      </c>
      <c r="B13" s="392" t="s">
        <v>1829</v>
      </c>
      <c r="C13" s="165" t="s">
        <v>1838</v>
      </c>
      <c r="D13" s="166">
        <v>3121.37</v>
      </c>
      <c r="E13" s="391">
        <v>80</v>
      </c>
      <c r="F13" s="142">
        <f t="shared" si="0"/>
        <v>249709.59999999998</v>
      </c>
      <c r="G13" s="391">
        <v>30</v>
      </c>
      <c r="H13" s="142">
        <f t="shared" si="1"/>
        <v>93641.099999999991</v>
      </c>
    </row>
    <row r="14" spans="1:18" s="36" customFormat="1" ht="12.9">
      <c r="A14" s="165" t="s">
        <v>1830</v>
      </c>
      <c r="B14" s="392" t="s">
        <v>1831</v>
      </c>
      <c r="C14" s="165" t="s">
        <v>1838</v>
      </c>
      <c r="D14" s="166">
        <v>3710.3</v>
      </c>
      <c r="E14" s="391">
        <v>453.2</v>
      </c>
      <c r="F14" s="142">
        <f t="shared" si="0"/>
        <v>1681507.96</v>
      </c>
      <c r="G14" s="391">
        <v>168</v>
      </c>
      <c r="H14" s="142">
        <f t="shared" si="1"/>
        <v>623330.4</v>
      </c>
    </row>
    <row r="15" spans="1:18" s="36" customFormat="1" ht="12.9">
      <c r="A15" s="165" t="s">
        <v>1832</v>
      </c>
      <c r="B15" s="392" t="s">
        <v>252</v>
      </c>
      <c r="C15" s="165" t="s">
        <v>1838</v>
      </c>
      <c r="D15" s="166">
        <v>2179.0700000000002</v>
      </c>
      <c r="E15" s="391"/>
      <c r="F15" s="142">
        <f t="shared" si="0"/>
        <v>0</v>
      </c>
      <c r="G15" s="391"/>
      <c r="H15" s="142">
        <f t="shared" si="1"/>
        <v>0</v>
      </c>
    </row>
    <row r="16" spans="1:18" s="36" customFormat="1" ht="12.9">
      <c r="A16" s="165" t="s">
        <v>1833</v>
      </c>
      <c r="B16" s="392" t="s">
        <v>1834</v>
      </c>
      <c r="C16" s="165" t="s">
        <v>1838</v>
      </c>
      <c r="D16" s="166">
        <v>1177.8699999999999</v>
      </c>
      <c r="E16" s="391">
        <v>2</v>
      </c>
      <c r="F16" s="142">
        <f t="shared" si="0"/>
        <v>2355.7399999999998</v>
      </c>
      <c r="G16" s="391">
        <v>2</v>
      </c>
      <c r="H16" s="142">
        <f t="shared" si="1"/>
        <v>2355.7399999999998</v>
      </c>
    </row>
    <row r="17" spans="1:8" s="36" customFormat="1" ht="12.9">
      <c r="A17" s="165" t="s">
        <v>1835</v>
      </c>
      <c r="B17" s="392" t="s">
        <v>1836</v>
      </c>
      <c r="C17" s="165" t="s">
        <v>1838</v>
      </c>
      <c r="D17" s="166">
        <v>1177.8699999999999</v>
      </c>
      <c r="E17" s="391"/>
      <c r="F17" s="142">
        <f t="shared" ref="F17:F45" si="2">D17*E17</f>
        <v>0</v>
      </c>
      <c r="G17" s="391"/>
      <c r="H17" s="142">
        <f t="shared" ref="H17:H45" si="3">D17*G17</f>
        <v>0</v>
      </c>
    </row>
    <row r="18" spans="1:8" s="36" customFormat="1" ht="51.8" customHeight="1">
      <c r="A18" s="297"/>
      <c r="B18" s="832" t="s">
        <v>1840</v>
      </c>
      <c r="C18" s="833"/>
      <c r="D18" s="833"/>
      <c r="E18" s="833"/>
      <c r="F18" s="833"/>
      <c r="G18" s="833"/>
      <c r="H18" s="834"/>
    </row>
    <row r="19" spans="1:8" s="13" customFormat="1">
      <c r="A19" s="165">
        <v>540100</v>
      </c>
      <c r="B19" s="226" t="s">
        <v>229</v>
      </c>
      <c r="C19" s="165" t="s">
        <v>230</v>
      </c>
      <c r="D19" s="166">
        <v>11.2</v>
      </c>
      <c r="E19" s="142"/>
      <c r="F19" s="142">
        <f t="shared" si="2"/>
        <v>0</v>
      </c>
      <c r="G19" s="142"/>
      <c r="H19" s="142">
        <f t="shared" si="3"/>
        <v>0</v>
      </c>
    </row>
    <row r="20" spans="1:8" s="13" customFormat="1">
      <c r="A20" s="165">
        <v>540101</v>
      </c>
      <c r="B20" s="226" t="s">
        <v>231</v>
      </c>
      <c r="C20" s="165" t="s">
        <v>230</v>
      </c>
      <c r="D20" s="166">
        <v>13.72</v>
      </c>
      <c r="E20" s="142"/>
      <c r="F20" s="142">
        <f t="shared" si="2"/>
        <v>0</v>
      </c>
      <c r="G20" s="142"/>
      <c r="H20" s="142">
        <f t="shared" si="3"/>
        <v>0</v>
      </c>
    </row>
    <row r="21" spans="1:8" s="13" customFormat="1">
      <c r="A21" s="165">
        <v>540102</v>
      </c>
      <c r="B21" s="226" t="s">
        <v>232</v>
      </c>
      <c r="C21" s="165" t="s">
        <v>230</v>
      </c>
      <c r="D21" s="166">
        <v>17.190000000000001</v>
      </c>
      <c r="E21" s="142"/>
      <c r="F21" s="142">
        <f t="shared" si="2"/>
        <v>0</v>
      </c>
      <c r="G21" s="142"/>
      <c r="H21" s="142">
        <f t="shared" si="3"/>
        <v>0</v>
      </c>
    </row>
    <row r="22" spans="1:8" s="13" customFormat="1">
      <c r="A22" s="165">
        <v>540103</v>
      </c>
      <c r="B22" s="226" t="s">
        <v>233</v>
      </c>
      <c r="C22" s="165" t="s">
        <v>230</v>
      </c>
      <c r="D22" s="166">
        <v>14.17</v>
      </c>
      <c r="E22" s="142"/>
      <c r="F22" s="142">
        <f t="shared" si="2"/>
        <v>0</v>
      </c>
      <c r="G22" s="142"/>
      <c r="H22" s="142">
        <f t="shared" si="3"/>
        <v>0</v>
      </c>
    </row>
    <row r="23" spans="1:8" s="13" customFormat="1">
      <c r="A23" s="165">
        <v>540104</v>
      </c>
      <c r="B23" s="226" t="s">
        <v>234</v>
      </c>
      <c r="C23" s="165" t="s">
        <v>230</v>
      </c>
      <c r="D23" s="166">
        <v>11.46</v>
      </c>
      <c r="E23" s="142"/>
      <c r="F23" s="142">
        <f t="shared" si="2"/>
        <v>0</v>
      </c>
      <c r="G23" s="142"/>
      <c r="H23" s="142">
        <f t="shared" si="3"/>
        <v>0</v>
      </c>
    </row>
    <row r="24" spans="1:8" s="13" customFormat="1">
      <c r="A24" s="165">
        <v>540105</v>
      </c>
      <c r="B24" s="226" t="s">
        <v>235</v>
      </c>
      <c r="C24" s="165" t="s">
        <v>230</v>
      </c>
      <c r="D24" s="166">
        <v>12.08</v>
      </c>
      <c r="E24" s="142"/>
      <c r="F24" s="142">
        <f t="shared" si="2"/>
        <v>0</v>
      </c>
      <c r="G24" s="142"/>
      <c r="H24" s="142">
        <f t="shared" si="3"/>
        <v>0</v>
      </c>
    </row>
    <row r="25" spans="1:8" s="13" customFormat="1">
      <c r="A25" s="165">
        <v>560100</v>
      </c>
      <c r="B25" s="226" t="s">
        <v>236</v>
      </c>
      <c r="C25" s="165" t="s">
        <v>230</v>
      </c>
      <c r="D25" s="166">
        <v>11.2</v>
      </c>
      <c r="E25" s="142">
        <v>10438</v>
      </c>
      <c r="F25" s="142">
        <f t="shared" si="2"/>
        <v>116905.59999999999</v>
      </c>
      <c r="G25" s="142"/>
      <c r="H25" s="142">
        <f t="shared" si="3"/>
        <v>0</v>
      </c>
    </row>
    <row r="26" spans="1:8" s="13" customFormat="1">
      <c r="A26" s="165">
        <v>560101</v>
      </c>
      <c r="B26" s="226" t="s">
        <v>237</v>
      </c>
      <c r="C26" s="165" t="s">
        <v>230</v>
      </c>
      <c r="D26" s="166">
        <v>11.2</v>
      </c>
      <c r="E26" s="142">
        <v>245</v>
      </c>
      <c r="F26" s="142">
        <f t="shared" si="2"/>
        <v>2744</v>
      </c>
      <c r="G26" s="142"/>
      <c r="H26" s="142">
        <f t="shared" si="3"/>
        <v>0</v>
      </c>
    </row>
    <row r="27" spans="1:8" s="13" customFormat="1">
      <c r="A27" s="165">
        <v>560200</v>
      </c>
      <c r="B27" s="226" t="s">
        <v>238</v>
      </c>
      <c r="C27" s="165" t="s">
        <v>230</v>
      </c>
      <c r="D27" s="166">
        <v>17.27</v>
      </c>
      <c r="E27" s="142"/>
      <c r="F27" s="142">
        <f t="shared" si="2"/>
        <v>0</v>
      </c>
      <c r="G27" s="142"/>
      <c r="H27" s="142">
        <f t="shared" si="3"/>
        <v>0</v>
      </c>
    </row>
    <row r="28" spans="1:8" s="13" customFormat="1">
      <c r="A28" s="165">
        <v>560800</v>
      </c>
      <c r="B28" s="226" t="s">
        <v>239</v>
      </c>
      <c r="C28" s="165" t="s">
        <v>230</v>
      </c>
      <c r="D28" s="166">
        <v>18.78</v>
      </c>
      <c r="E28" s="142"/>
      <c r="F28" s="142">
        <f t="shared" si="2"/>
        <v>0</v>
      </c>
      <c r="G28" s="142"/>
      <c r="H28" s="142">
        <f t="shared" si="3"/>
        <v>0</v>
      </c>
    </row>
    <row r="29" spans="1:8" s="13" customFormat="1">
      <c r="A29" s="165">
        <v>560300</v>
      </c>
      <c r="B29" s="226" t="s">
        <v>240</v>
      </c>
      <c r="C29" s="165" t="s">
        <v>230</v>
      </c>
      <c r="D29" s="166">
        <v>12.08</v>
      </c>
      <c r="E29" s="142">
        <v>61524</v>
      </c>
      <c r="F29" s="142">
        <f t="shared" si="2"/>
        <v>743209.92</v>
      </c>
      <c r="G29" s="142"/>
      <c r="H29" s="142">
        <f t="shared" si="3"/>
        <v>0</v>
      </c>
    </row>
    <row r="30" spans="1:8" s="13" customFormat="1">
      <c r="A30" s="165">
        <v>560102</v>
      </c>
      <c r="B30" s="226" t="s">
        <v>241</v>
      </c>
      <c r="C30" s="165" t="s">
        <v>230</v>
      </c>
      <c r="D30" s="166">
        <v>19.89</v>
      </c>
      <c r="E30" s="142"/>
      <c r="F30" s="142">
        <f t="shared" si="2"/>
        <v>0</v>
      </c>
      <c r="G30" s="142"/>
      <c r="H30" s="142">
        <f t="shared" si="3"/>
        <v>0</v>
      </c>
    </row>
    <row r="31" spans="1:8" s="13" customFormat="1" ht="21.75">
      <c r="A31" s="165">
        <v>560301</v>
      </c>
      <c r="B31" s="226" t="s">
        <v>242</v>
      </c>
      <c r="C31" s="165" t="s">
        <v>230</v>
      </c>
      <c r="D31" s="166">
        <v>13.31</v>
      </c>
      <c r="E31" s="142"/>
      <c r="F31" s="142">
        <f t="shared" si="2"/>
        <v>0</v>
      </c>
      <c r="G31" s="142"/>
      <c r="H31" s="142">
        <f t="shared" si="3"/>
        <v>0</v>
      </c>
    </row>
    <row r="32" spans="1:8" s="13" customFormat="1" ht="21.75">
      <c r="A32" s="165">
        <v>510110</v>
      </c>
      <c r="B32" s="226" t="s">
        <v>243</v>
      </c>
      <c r="C32" s="165" t="s">
        <v>50</v>
      </c>
      <c r="D32" s="166" t="s">
        <v>244</v>
      </c>
      <c r="E32" s="142"/>
      <c r="F32" s="142" t="e">
        <f t="shared" si="2"/>
        <v>#VALUE!</v>
      </c>
      <c r="G32" s="142"/>
      <c r="H32" s="142" t="e">
        <f t="shared" si="3"/>
        <v>#VALUE!</v>
      </c>
    </row>
    <row r="33" spans="1:8" s="13" customFormat="1">
      <c r="A33" s="165">
        <v>510200</v>
      </c>
      <c r="B33" s="226" t="s">
        <v>245</v>
      </c>
      <c r="C33" s="165" t="s">
        <v>230</v>
      </c>
      <c r="D33" s="166">
        <v>27.55</v>
      </c>
      <c r="E33" s="142">
        <v>3130</v>
      </c>
      <c r="F33" s="142">
        <f t="shared" si="2"/>
        <v>86231.5</v>
      </c>
      <c r="G33" s="142"/>
      <c r="H33" s="142">
        <f t="shared" si="3"/>
        <v>0</v>
      </c>
    </row>
    <row r="34" spans="1:8" s="13" customFormat="1" ht="21.75">
      <c r="A34" s="165">
        <v>510299</v>
      </c>
      <c r="B34" s="226" t="s">
        <v>246</v>
      </c>
      <c r="C34" s="165" t="s">
        <v>230</v>
      </c>
      <c r="D34" s="166" t="s">
        <v>247</v>
      </c>
      <c r="E34" s="142"/>
      <c r="F34" s="142" t="e">
        <f t="shared" si="2"/>
        <v>#VALUE!</v>
      </c>
      <c r="G34" s="142"/>
      <c r="H34" s="142" t="e">
        <f t="shared" si="3"/>
        <v>#VALUE!</v>
      </c>
    </row>
    <row r="35" spans="1:8" s="13" customFormat="1">
      <c r="A35" s="165">
        <v>510500</v>
      </c>
      <c r="B35" s="226" t="s">
        <v>248</v>
      </c>
      <c r="C35" s="165" t="s">
        <v>50</v>
      </c>
      <c r="D35" s="167">
        <v>2072.31</v>
      </c>
      <c r="E35" s="142">
        <v>250</v>
      </c>
      <c r="F35" s="142">
        <f t="shared" si="2"/>
        <v>518077.5</v>
      </c>
      <c r="G35" s="142"/>
      <c r="H35" s="142">
        <f t="shared" si="3"/>
        <v>0</v>
      </c>
    </row>
    <row r="36" spans="1:8" s="13" customFormat="1">
      <c r="A36" s="165">
        <v>520100</v>
      </c>
      <c r="B36" s="226" t="s">
        <v>249</v>
      </c>
      <c r="C36" s="165" t="s">
        <v>230</v>
      </c>
      <c r="D36" s="166">
        <v>10.66</v>
      </c>
      <c r="E36" s="142">
        <v>18370</v>
      </c>
      <c r="F36" s="142">
        <f t="shared" si="2"/>
        <v>195824.2</v>
      </c>
      <c r="G36" s="142"/>
      <c r="H36" s="142">
        <f t="shared" si="3"/>
        <v>0</v>
      </c>
    </row>
    <row r="37" spans="1:8" s="13" customFormat="1">
      <c r="A37" s="165">
        <v>520101</v>
      </c>
      <c r="B37" s="226" t="s">
        <v>250</v>
      </c>
      <c r="C37" s="165" t="s">
        <v>230</v>
      </c>
      <c r="D37" s="166">
        <v>20.02</v>
      </c>
      <c r="E37" s="142">
        <v>405</v>
      </c>
      <c r="F37" s="142">
        <f t="shared" si="2"/>
        <v>8108.0999999999995</v>
      </c>
      <c r="G37" s="142"/>
      <c r="H37" s="142">
        <f t="shared" si="3"/>
        <v>0</v>
      </c>
    </row>
    <row r="38" spans="1:8" s="13" customFormat="1">
      <c r="A38" s="165">
        <v>520102</v>
      </c>
      <c r="B38" s="226" t="s">
        <v>251</v>
      </c>
      <c r="C38" s="165" t="s">
        <v>230</v>
      </c>
      <c r="D38" s="166">
        <v>17.690000000000001</v>
      </c>
      <c r="E38" s="142"/>
      <c r="F38" s="142">
        <f t="shared" si="2"/>
        <v>0</v>
      </c>
      <c r="G38" s="142"/>
      <c r="H38" s="142">
        <f t="shared" si="3"/>
        <v>0</v>
      </c>
    </row>
    <row r="39" spans="1:8" s="13" customFormat="1">
      <c r="A39" s="165">
        <v>521000</v>
      </c>
      <c r="B39" s="226" t="s">
        <v>252</v>
      </c>
      <c r="C39" s="165" t="s">
        <v>50</v>
      </c>
      <c r="D39" s="167">
        <v>2950.57</v>
      </c>
      <c r="E39" s="142"/>
      <c r="F39" s="142">
        <f t="shared" si="2"/>
        <v>0</v>
      </c>
      <c r="G39" s="142"/>
      <c r="H39" s="142">
        <f t="shared" si="3"/>
        <v>0</v>
      </c>
    </row>
    <row r="40" spans="1:8" s="13" customFormat="1">
      <c r="A40" s="165">
        <v>510000</v>
      </c>
      <c r="B40" s="226" t="s">
        <v>253</v>
      </c>
      <c r="C40" s="165" t="s">
        <v>50</v>
      </c>
      <c r="D40" s="167">
        <v>7928.48</v>
      </c>
      <c r="E40" s="142"/>
      <c r="F40" s="142">
        <f t="shared" si="2"/>
        <v>0</v>
      </c>
      <c r="G40" s="142"/>
      <c r="H40" s="142">
        <f t="shared" si="3"/>
        <v>0</v>
      </c>
    </row>
    <row r="41" spans="1:8" s="13" customFormat="1" ht="21.75">
      <c r="A41" s="165">
        <v>570100</v>
      </c>
      <c r="B41" s="226" t="s">
        <v>254</v>
      </c>
      <c r="C41" s="165" t="s">
        <v>50</v>
      </c>
      <c r="D41" s="166" t="s">
        <v>255</v>
      </c>
      <c r="E41" s="142"/>
      <c r="F41" s="142" t="e">
        <f t="shared" si="2"/>
        <v>#VALUE!</v>
      </c>
      <c r="G41" s="142"/>
      <c r="H41" s="142" t="e">
        <f t="shared" si="3"/>
        <v>#VALUE!</v>
      </c>
    </row>
    <row r="42" spans="1:8" s="13" customFormat="1">
      <c r="A42" s="165">
        <v>580100</v>
      </c>
      <c r="B42" s="226" t="s">
        <v>256</v>
      </c>
      <c r="C42" s="165" t="s">
        <v>230</v>
      </c>
      <c r="D42" s="166">
        <v>13.31</v>
      </c>
      <c r="E42" s="142"/>
      <c r="F42" s="142">
        <f t="shared" si="2"/>
        <v>0</v>
      </c>
      <c r="G42" s="142"/>
      <c r="H42" s="142">
        <f t="shared" si="3"/>
        <v>0</v>
      </c>
    </row>
    <row r="43" spans="1:8" s="13" customFormat="1">
      <c r="A43" s="165">
        <v>580101</v>
      </c>
      <c r="B43" s="226" t="s">
        <v>257</v>
      </c>
      <c r="C43" s="165" t="s">
        <v>230</v>
      </c>
      <c r="D43" s="166">
        <v>10.23</v>
      </c>
      <c r="E43" s="142"/>
      <c r="F43" s="142">
        <f t="shared" si="2"/>
        <v>0</v>
      </c>
      <c r="G43" s="142"/>
      <c r="H43" s="142">
        <f t="shared" si="3"/>
        <v>0</v>
      </c>
    </row>
    <row r="44" spans="1:8" s="13" customFormat="1">
      <c r="A44" s="165">
        <v>580102</v>
      </c>
      <c r="B44" s="226" t="s">
        <v>258</v>
      </c>
      <c r="C44" s="165" t="s">
        <v>230</v>
      </c>
      <c r="D44" s="166">
        <v>12.99</v>
      </c>
      <c r="E44" s="142"/>
      <c r="F44" s="142">
        <f t="shared" si="2"/>
        <v>0</v>
      </c>
      <c r="G44" s="142"/>
      <c r="H44" s="142">
        <f t="shared" si="3"/>
        <v>0</v>
      </c>
    </row>
    <row r="45" spans="1:8" s="13" customFormat="1" ht="21.75">
      <c r="A45" s="165">
        <v>590100</v>
      </c>
      <c r="B45" s="226" t="s">
        <v>259</v>
      </c>
      <c r="C45" s="165" t="s">
        <v>230</v>
      </c>
      <c r="D45" s="166">
        <v>26.6</v>
      </c>
      <c r="E45" s="142"/>
      <c r="F45" s="142">
        <f t="shared" si="2"/>
        <v>0</v>
      </c>
      <c r="G45" s="142"/>
      <c r="H45" s="142">
        <f t="shared" si="3"/>
        <v>0</v>
      </c>
    </row>
    <row r="46" spans="1:8" ht="48.75" customHeight="1">
      <c r="A46" s="297"/>
      <c r="B46" s="832" t="s">
        <v>1841</v>
      </c>
      <c r="C46" s="833"/>
      <c r="D46" s="833"/>
      <c r="E46" s="833"/>
      <c r="F46" s="833"/>
      <c r="G46" s="833"/>
      <c r="H46" s="834"/>
    </row>
    <row r="47" spans="1:8">
      <c r="A47" s="165">
        <v>590101</v>
      </c>
      <c r="B47" s="226" t="s">
        <v>229</v>
      </c>
      <c r="C47" s="165" t="s">
        <v>230</v>
      </c>
      <c r="D47" s="166">
        <v>6.38</v>
      </c>
      <c r="E47" s="361"/>
      <c r="F47" s="142">
        <f t="shared" ref="F47:F75" si="4">D47*E47</f>
        <v>0</v>
      </c>
      <c r="G47" s="361"/>
      <c r="H47" s="142">
        <f t="shared" ref="H47:H75" si="5">D47*G47</f>
        <v>0</v>
      </c>
    </row>
    <row r="48" spans="1:8">
      <c r="A48" s="165">
        <v>590102</v>
      </c>
      <c r="B48" s="226" t="s">
        <v>231</v>
      </c>
      <c r="C48" s="165" t="s">
        <v>230</v>
      </c>
      <c r="D48" s="166">
        <v>7.82</v>
      </c>
      <c r="E48" s="361"/>
      <c r="F48" s="142">
        <f t="shared" si="4"/>
        <v>0</v>
      </c>
      <c r="G48" s="361"/>
      <c r="H48" s="142">
        <f t="shared" si="5"/>
        <v>0</v>
      </c>
    </row>
    <row r="49" spans="1:8">
      <c r="A49" s="165">
        <v>590103</v>
      </c>
      <c r="B49" s="226" t="s">
        <v>232</v>
      </c>
      <c r="C49" s="165" t="s">
        <v>230</v>
      </c>
      <c r="D49" s="166">
        <v>9.8000000000000007</v>
      </c>
      <c r="E49" s="361">
        <v>250</v>
      </c>
      <c r="F49" s="142">
        <f t="shared" si="4"/>
        <v>2450</v>
      </c>
      <c r="G49" s="361"/>
      <c r="H49" s="142">
        <f t="shared" si="5"/>
        <v>0</v>
      </c>
    </row>
    <row r="50" spans="1:8">
      <c r="A50" s="165">
        <v>590104</v>
      </c>
      <c r="B50" s="226" t="s">
        <v>233</v>
      </c>
      <c r="C50" s="165" t="s">
        <v>230</v>
      </c>
      <c r="D50" s="166">
        <v>8.08</v>
      </c>
      <c r="E50" s="362"/>
      <c r="F50" s="142">
        <f t="shared" si="4"/>
        <v>0</v>
      </c>
      <c r="G50" s="362"/>
      <c r="H50" s="142">
        <f t="shared" si="5"/>
        <v>0</v>
      </c>
    </row>
    <row r="51" spans="1:8">
      <c r="A51" s="165">
        <v>590105</v>
      </c>
      <c r="B51" s="226" t="s">
        <v>234</v>
      </c>
      <c r="C51" s="165" t="s">
        <v>230</v>
      </c>
      <c r="D51" s="166">
        <v>6.53</v>
      </c>
      <c r="E51" s="362"/>
      <c r="F51" s="142">
        <f t="shared" si="4"/>
        <v>0</v>
      </c>
      <c r="G51" s="362"/>
      <c r="H51" s="142">
        <f t="shared" si="5"/>
        <v>0</v>
      </c>
    </row>
    <row r="52" spans="1:8">
      <c r="A52" s="165">
        <v>590106</v>
      </c>
      <c r="B52" s="226" t="s">
        <v>235</v>
      </c>
      <c r="C52" s="165" t="s">
        <v>230</v>
      </c>
      <c r="D52" s="166">
        <v>6.88</v>
      </c>
      <c r="E52" s="362"/>
      <c r="F52" s="142">
        <f t="shared" si="4"/>
        <v>0</v>
      </c>
      <c r="G52" s="362"/>
      <c r="H52" s="142">
        <f t="shared" si="5"/>
        <v>0</v>
      </c>
    </row>
    <row r="53" spans="1:8">
      <c r="A53" s="165">
        <v>590107</v>
      </c>
      <c r="B53" s="226" t="s">
        <v>236</v>
      </c>
      <c r="C53" s="165" t="s">
        <v>230</v>
      </c>
      <c r="D53" s="166">
        <v>6.38</v>
      </c>
      <c r="E53" s="362">
        <v>1290</v>
      </c>
      <c r="F53" s="142">
        <f t="shared" si="4"/>
        <v>8230.2000000000007</v>
      </c>
      <c r="G53" s="362"/>
      <c r="H53" s="142">
        <f t="shared" si="5"/>
        <v>0</v>
      </c>
    </row>
    <row r="54" spans="1:8" ht="21.75">
      <c r="A54" s="165">
        <v>590108</v>
      </c>
      <c r="B54" s="226" t="s">
        <v>237</v>
      </c>
      <c r="C54" s="165" t="s">
        <v>230</v>
      </c>
      <c r="D54" s="166" t="s">
        <v>1755</v>
      </c>
      <c r="E54" s="362"/>
      <c r="F54" s="142" t="e">
        <f t="shared" si="4"/>
        <v>#VALUE!</v>
      </c>
      <c r="G54" s="362"/>
      <c r="H54" s="142" t="e">
        <f t="shared" si="5"/>
        <v>#VALUE!</v>
      </c>
    </row>
    <row r="55" spans="1:8">
      <c r="A55" s="165">
        <v>590109</v>
      </c>
      <c r="B55" s="226" t="s">
        <v>238</v>
      </c>
      <c r="C55" s="165" t="s">
        <v>230</v>
      </c>
      <c r="D55" s="166">
        <v>9.84</v>
      </c>
      <c r="E55" s="362"/>
      <c r="F55" s="142">
        <f t="shared" si="4"/>
        <v>0</v>
      </c>
      <c r="G55" s="362"/>
      <c r="H55" s="142">
        <f t="shared" si="5"/>
        <v>0</v>
      </c>
    </row>
    <row r="56" spans="1:8">
      <c r="A56" s="165">
        <v>590110</v>
      </c>
      <c r="B56" s="226" t="s">
        <v>239</v>
      </c>
      <c r="C56" s="165" t="s">
        <v>230</v>
      </c>
      <c r="D56" s="166">
        <v>10.7</v>
      </c>
      <c r="E56" s="362"/>
      <c r="F56" s="142">
        <f t="shared" si="4"/>
        <v>0</v>
      </c>
      <c r="G56" s="362"/>
      <c r="H56" s="142">
        <f t="shared" si="5"/>
        <v>0</v>
      </c>
    </row>
    <row r="57" spans="1:8">
      <c r="A57" s="165">
        <v>590111</v>
      </c>
      <c r="B57" s="226" t="s">
        <v>240</v>
      </c>
      <c r="C57" s="165" t="s">
        <v>230</v>
      </c>
      <c r="D57" s="166">
        <v>6.88</v>
      </c>
      <c r="E57" s="362"/>
      <c r="F57" s="142">
        <f t="shared" si="4"/>
        <v>0</v>
      </c>
      <c r="G57" s="362"/>
      <c r="H57" s="142">
        <f t="shared" si="5"/>
        <v>0</v>
      </c>
    </row>
    <row r="58" spans="1:8">
      <c r="A58" s="165">
        <v>590112</v>
      </c>
      <c r="B58" s="226" t="s">
        <v>241</v>
      </c>
      <c r="C58" s="165" t="s">
        <v>230</v>
      </c>
      <c r="D58" s="166">
        <v>11.34</v>
      </c>
      <c r="E58" s="362"/>
      <c r="F58" s="142">
        <f t="shared" si="4"/>
        <v>0</v>
      </c>
      <c r="G58" s="362"/>
      <c r="H58" s="142">
        <f t="shared" si="5"/>
        <v>0</v>
      </c>
    </row>
    <row r="59" spans="1:8" ht="21.75">
      <c r="A59" s="165">
        <v>590113</v>
      </c>
      <c r="B59" s="226" t="s">
        <v>242</v>
      </c>
      <c r="C59" s="165" t="s">
        <v>230</v>
      </c>
      <c r="D59" s="166">
        <v>7.59</v>
      </c>
      <c r="E59" s="362"/>
      <c r="F59" s="142">
        <f t="shared" si="4"/>
        <v>0</v>
      </c>
      <c r="G59" s="362"/>
      <c r="H59" s="142">
        <f t="shared" si="5"/>
        <v>0</v>
      </c>
    </row>
    <row r="60" spans="1:8" ht="21.75">
      <c r="A60" s="165">
        <v>590114</v>
      </c>
      <c r="B60" s="226" t="s">
        <v>243</v>
      </c>
      <c r="C60" s="165" t="s">
        <v>50</v>
      </c>
      <c r="D60" s="166" t="s">
        <v>1756</v>
      </c>
      <c r="E60" s="362"/>
      <c r="F60" s="142" t="e">
        <f t="shared" si="4"/>
        <v>#VALUE!</v>
      </c>
      <c r="G60" s="362"/>
      <c r="H60" s="142" t="e">
        <f t="shared" si="5"/>
        <v>#VALUE!</v>
      </c>
    </row>
    <row r="61" spans="1:8" ht="21.75">
      <c r="A61" s="165">
        <v>590115</v>
      </c>
      <c r="B61" s="226" t="s">
        <v>245</v>
      </c>
      <c r="C61" s="165" t="s">
        <v>230</v>
      </c>
      <c r="D61" s="166" t="s">
        <v>1757</v>
      </c>
      <c r="E61" s="362"/>
      <c r="F61" s="142" t="e">
        <f t="shared" si="4"/>
        <v>#VALUE!</v>
      </c>
      <c r="G61" s="362"/>
      <c r="H61" s="142" t="e">
        <f t="shared" si="5"/>
        <v>#VALUE!</v>
      </c>
    </row>
    <row r="62" spans="1:8" ht="21.75">
      <c r="A62" s="165">
        <v>590116</v>
      </c>
      <c r="B62" s="226" t="s">
        <v>246</v>
      </c>
      <c r="C62" s="165" t="s">
        <v>230</v>
      </c>
      <c r="D62" s="166" t="s">
        <v>1758</v>
      </c>
      <c r="E62" s="362"/>
      <c r="F62" s="142" t="e">
        <f t="shared" si="4"/>
        <v>#VALUE!</v>
      </c>
      <c r="G62" s="362"/>
      <c r="H62" s="142" t="e">
        <f t="shared" si="5"/>
        <v>#VALUE!</v>
      </c>
    </row>
    <row r="63" spans="1:8" ht="21.75">
      <c r="A63" s="165">
        <v>590117</v>
      </c>
      <c r="B63" s="226" t="s">
        <v>248</v>
      </c>
      <c r="C63" s="165" t="s">
        <v>50</v>
      </c>
      <c r="D63" s="166" t="s">
        <v>1759</v>
      </c>
      <c r="E63" s="362"/>
      <c r="F63" s="142" t="e">
        <f t="shared" si="4"/>
        <v>#VALUE!</v>
      </c>
      <c r="G63" s="362"/>
      <c r="H63" s="142" t="e">
        <f t="shared" si="5"/>
        <v>#VALUE!</v>
      </c>
    </row>
    <row r="64" spans="1:8">
      <c r="A64" s="165">
        <v>590118</v>
      </c>
      <c r="B64" s="226" t="s">
        <v>249</v>
      </c>
      <c r="C64" s="165" t="s">
        <v>230</v>
      </c>
      <c r="D64" s="166">
        <v>6.07</v>
      </c>
      <c r="E64" s="362">
        <v>430</v>
      </c>
      <c r="F64" s="142">
        <f t="shared" si="4"/>
        <v>2610.1</v>
      </c>
      <c r="G64" s="362"/>
      <c r="H64" s="142">
        <f t="shared" si="5"/>
        <v>0</v>
      </c>
    </row>
    <row r="65" spans="1:8">
      <c r="A65" s="165">
        <v>590119</v>
      </c>
      <c r="B65" s="226" t="s">
        <v>250</v>
      </c>
      <c r="C65" s="165" t="s">
        <v>230</v>
      </c>
      <c r="D65" s="166">
        <v>11.41</v>
      </c>
      <c r="E65" s="362"/>
      <c r="F65" s="142">
        <f t="shared" si="4"/>
        <v>0</v>
      </c>
      <c r="G65" s="362"/>
      <c r="H65" s="142">
        <f t="shared" si="5"/>
        <v>0</v>
      </c>
    </row>
    <row r="66" spans="1:8">
      <c r="A66" s="165">
        <v>590120</v>
      </c>
      <c r="B66" s="226" t="s">
        <v>251</v>
      </c>
      <c r="C66" s="165" t="s">
        <v>230</v>
      </c>
      <c r="D66" s="166">
        <v>10.08</v>
      </c>
      <c r="E66" s="362"/>
      <c r="F66" s="142">
        <f t="shared" si="4"/>
        <v>0</v>
      </c>
      <c r="G66" s="362"/>
      <c r="H66" s="142">
        <f t="shared" si="5"/>
        <v>0</v>
      </c>
    </row>
    <row r="67" spans="1:8">
      <c r="A67" s="165">
        <v>590121</v>
      </c>
      <c r="B67" s="226" t="s">
        <v>252</v>
      </c>
      <c r="C67" s="165" t="s">
        <v>50</v>
      </c>
      <c r="D67" s="166">
        <v>1681.83</v>
      </c>
      <c r="E67" s="362"/>
      <c r="F67" s="142">
        <f t="shared" si="4"/>
        <v>0</v>
      </c>
      <c r="G67" s="362"/>
      <c r="H67" s="142">
        <f t="shared" si="5"/>
        <v>0</v>
      </c>
    </row>
    <row r="68" spans="1:8">
      <c r="A68" s="165">
        <v>590122</v>
      </c>
      <c r="B68" s="226" t="s">
        <v>253</v>
      </c>
      <c r="C68" s="165" t="s">
        <v>50</v>
      </c>
      <c r="D68" s="166">
        <v>4519.2299999999996</v>
      </c>
      <c r="E68" s="362"/>
      <c r="F68" s="142">
        <f t="shared" si="4"/>
        <v>0</v>
      </c>
      <c r="G68" s="362"/>
      <c r="H68" s="142">
        <f t="shared" si="5"/>
        <v>0</v>
      </c>
    </row>
    <row r="69" spans="1:8" ht="21.75">
      <c r="A69" s="165">
        <v>590123</v>
      </c>
      <c r="B69" s="226" t="s">
        <v>254</v>
      </c>
      <c r="C69" s="165" t="s">
        <v>50</v>
      </c>
      <c r="D69" s="166" t="s">
        <v>1760</v>
      </c>
      <c r="E69" s="362"/>
      <c r="F69" s="142" t="e">
        <f t="shared" si="4"/>
        <v>#VALUE!</v>
      </c>
      <c r="G69" s="362"/>
      <c r="H69" s="142" t="e">
        <f t="shared" si="5"/>
        <v>#VALUE!</v>
      </c>
    </row>
    <row r="70" spans="1:8">
      <c r="A70" s="165">
        <v>590124</v>
      </c>
      <c r="B70" s="226" t="s">
        <v>256</v>
      </c>
      <c r="C70" s="165" t="s">
        <v>230</v>
      </c>
      <c r="D70" s="166">
        <v>7.59</v>
      </c>
      <c r="E70" s="362"/>
      <c r="F70" s="142">
        <f t="shared" si="4"/>
        <v>0</v>
      </c>
      <c r="G70" s="362"/>
      <c r="H70" s="142">
        <f t="shared" si="5"/>
        <v>0</v>
      </c>
    </row>
    <row r="71" spans="1:8">
      <c r="A71" s="165">
        <v>590125</v>
      </c>
      <c r="B71" s="226" t="s">
        <v>257</v>
      </c>
      <c r="C71" s="165" t="s">
        <v>230</v>
      </c>
      <c r="D71" s="166">
        <v>5.83</v>
      </c>
      <c r="E71" s="362"/>
      <c r="F71" s="142">
        <f t="shared" si="4"/>
        <v>0</v>
      </c>
      <c r="G71" s="362"/>
      <c r="H71" s="142">
        <f t="shared" si="5"/>
        <v>0</v>
      </c>
    </row>
    <row r="72" spans="1:8">
      <c r="A72" s="165">
        <v>590126</v>
      </c>
      <c r="B72" s="226" t="s">
        <v>258</v>
      </c>
      <c r="C72" s="165" t="s">
        <v>230</v>
      </c>
      <c r="D72" s="166">
        <v>7.4</v>
      </c>
      <c r="E72" s="362"/>
      <c r="F72" s="142">
        <f t="shared" si="4"/>
        <v>0</v>
      </c>
      <c r="G72" s="362"/>
      <c r="H72" s="142">
        <f t="shared" si="5"/>
        <v>0</v>
      </c>
    </row>
    <row r="73" spans="1:8" ht="21.75">
      <c r="A73" s="165">
        <v>590127</v>
      </c>
      <c r="B73" s="226" t="s">
        <v>259</v>
      </c>
      <c r="C73" s="165" t="s">
        <v>230</v>
      </c>
      <c r="D73" s="166">
        <v>15.16</v>
      </c>
      <c r="E73" s="362"/>
      <c r="F73" s="142">
        <f t="shared" si="4"/>
        <v>0</v>
      </c>
      <c r="G73" s="362"/>
      <c r="H73" s="142">
        <f t="shared" si="5"/>
        <v>0</v>
      </c>
    </row>
    <row r="74" spans="1:8">
      <c r="A74" s="362" t="s">
        <v>2646</v>
      </c>
      <c r="B74" s="362" t="s">
        <v>2647</v>
      </c>
      <c r="C74" s="362"/>
      <c r="D74" s="362">
        <v>1021.9</v>
      </c>
      <c r="E74" s="362">
        <v>5</v>
      </c>
      <c r="F74" s="362">
        <f t="shared" si="4"/>
        <v>5109.5</v>
      </c>
      <c r="G74" s="362">
        <v>1</v>
      </c>
      <c r="H74" s="362">
        <f t="shared" si="5"/>
        <v>1021.9</v>
      </c>
    </row>
    <row r="75" spans="1:8">
      <c r="A75" s="362" t="s">
        <v>2648</v>
      </c>
      <c r="B75" s="362" t="s">
        <v>2647</v>
      </c>
      <c r="C75" s="362"/>
      <c r="D75" s="362">
        <v>1350</v>
      </c>
      <c r="E75" s="362">
        <v>1</v>
      </c>
      <c r="F75" s="362">
        <f t="shared" si="4"/>
        <v>1350</v>
      </c>
      <c r="G75" s="362"/>
      <c r="H75" s="362">
        <f t="shared" si="5"/>
        <v>0</v>
      </c>
    </row>
    <row r="76" spans="1:8">
      <c r="A76" s="546"/>
      <c r="B76" s="546" t="s">
        <v>2649</v>
      </c>
      <c r="C76" s="546"/>
      <c r="D76" s="546"/>
      <c r="E76" s="546"/>
      <c r="F76" s="546">
        <f>F11+F12+F13+F14+F16+F25+F26+F29+F33+F35+F36+F37+F49+F53+F64+F74+F75</f>
        <v>9421917.0399999972</v>
      </c>
      <c r="G76" s="546"/>
      <c r="H76" s="546">
        <f t="shared" ref="H76" si="6">H11+H12+H13+H14+H16+H25+H26+H29+H33+H35+H36+H37+H49+H53+H64+H74+H75</f>
        <v>2869968.19</v>
      </c>
    </row>
  </sheetData>
  <mergeCells count="10">
    <mergeCell ref="B46:H46"/>
    <mergeCell ref="B9:H9"/>
    <mergeCell ref="B18:H18"/>
    <mergeCell ref="D6:D8"/>
    <mergeCell ref="A6:A8"/>
    <mergeCell ref="B6:B8"/>
    <mergeCell ref="C6:C8"/>
    <mergeCell ref="E6:H6"/>
    <mergeCell ref="E7:F7"/>
    <mergeCell ref="G7:H7"/>
  </mergeCells>
  <phoneticPr fontId="12" type="noConversion"/>
  <pageMargins left="0" right="0" top="0.35433070866141736" bottom="0.35433070866141736" header="0.31496062992125984" footer="0.31496062992125984"/>
  <pageSetup paperSize="9" scale="93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161"/>
  <sheetViews>
    <sheetView view="pageBreakPreview" topLeftCell="A135" zoomScaleSheetLayoutView="100" workbookViewId="0">
      <selection activeCell="J155" sqref="J155"/>
    </sheetView>
  </sheetViews>
  <sheetFormatPr defaultColWidth="9.125" defaultRowHeight="13.6"/>
  <cols>
    <col min="1" max="1" width="8.25" style="11" customWidth="1"/>
    <col min="2" max="2" width="7.875" style="11" customWidth="1"/>
    <col min="3" max="3" width="55.25" style="11" customWidth="1"/>
    <col min="4" max="4" width="6.375" style="11" customWidth="1"/>
    <col min="5" max="5" width="10" style="11" customWidth="1"/>
    <col min="6" max="6" width="11.25" style="11" customWidth="1"/>
    <col min="7" max="7" width="8.875" style="11" customWidth="1"/>
    <col min="8" max="8" width="8.75" style="11" customWidth="1"/>
    <col min="9" max="9" width="11.625" style="11" customWidth="1"/>
    <col min="10" max="16384" width="9.125" style="11"/>
  </cols>
  <sheetData>
    <row r="1" spans="1:16">
      <c r="A1" s="216"/>
      <c r="B1" s="217" t="s">
        <v>167</v>
      </c>
      <c r="C1" s="208" t="str">
        <f>Kadar.ode.!C1</f>
        <v>ОПШТА БОЛНИЦА СЕНТА</v>
      </c>
      <c r="D1" s="212"/>
      <c r="E1" s="214"/>
    </row>
    <row r="2" spans="1:16">
      <c r="A2" s="216"/>
      <c r="B2" s="217" t="s">
        <v>168</v>
      </c>
      <c r="C2" s="208" t="str">
        <f>Kadar.ode.!C2</f>
        <v>08923507</v>
      </c>
      <c r="D2" s="212"/>
      <c r="E2" s="214"/>
    </row>
    <row r="3" spans="1:16">
      <c r="A3" s="216"/>
      <c r="B3" s="217"/>
      <c r="C3" s="208"/>
      <c r="D3" s="212"/>
      <c r="E3" s="214"/>
    </row>
    <row r="4" spans="1:16" ht="14.3">
      <c r="A4" s="216"/>
      <c r="B4" s="217" t="s">
        <v>1810</v>
      </c>
      <c r="C4" s="209" t="s">
        <v>268</v>
      </c>
      <c r="D4" s="213"/>
      <c r="E4" s="215"/>
    </row>
    <row r="5" spans="1:16" ht="12.75" customHeight="1">
      <c r="A5" s="804" t="s">
        <v>8</v>
      </c>
      <c r="B5" s="804" t="s">
        <v>9</v>
      </c>
      <c r="C5" s="804" t="s">
        <v>10</v>
      </c>
      <c r="D5" s="838" t="s">
        <v>1817</v>
      </c>
      <c r="E5" s="838"/>
      <c r="F5" s="838"/>
      <c r="G5" s="838" t="s">
        <v>1852</v>
      </c>
      <c r="H5" s="838"/>
      <c r="I5" s="838"/>
      <c r="J5" s="30"/>
      <c r="K5" s="30"/>
      <c r="L5" s="5"/>
    </row>
    <row r="6" spans="1:16" ht="22.45" thickBot="1">
      <c r="A6" s="804"/>
      <c r="B6" s="804"/>
      <c r="C6" s="804"/>
      <c r="D6" s="142" t="s">
        <v>11</v>
      </c>
      <c r="E6" s="164" t="s">
        <v>12</v>
      </c>
      <c r="F6" s="281" t="s">
        <v>13</v>
      </c>
      <c r="G6" s="142" t="s">
        <v>11</v>
      </c>
      <c r="H6" s="164" t="s">
        <v>12</v>
      </c>
      <c r="I6" s="281" t="s">
        <v>13</v>
      </c>
      <c r="J6" s="5"/>
      <c r="K6" s="5"/>
      <c r="L6" s="5"/>
    </row>
    <row r="7" spans="1:16" ht="14.3" thickBot="1">
      <c r="A7" s="145" t="s">
        <v>78</v>
      </c>
      <c r="B7" s="145"/>
      <c r="C7" s="145"/>
      <c r="D7" s="145"/>
      <c r="E7" s="272"/>
      <c r="F7" s="196"/>
      <c r="G7" s="280"/>
      <c r="H7" s="279"/>
      <c r="I7" s="196"/>
      <c r="J7" s="5"/>
      <c r="K7" s="5"/>
      <c r="L7" s="5"/>
    </row>
    <row r="8" spans="1:16" ht="11.05" customHeight="1" thickBot="1">
      <c r="A8" s="547" t="s">
        <v>78</v>
      </c>
      <c r="B8" s="145"/>
      <c r="C8" s="145"/>
      <c r="D8" s="196"/>
      <c r="E8" s="117"/>
      <c r="F8" s="378"/>
      <c r="G8" s="548"/>
      <c r="H8" s="199"/>
      <c r="I8" s="198"/>
    </row>
    <row r="9" spans="1:16" ht="13.6" customHeight="1">
      <c r="A9" s="145"/>
      <c r="B9" s="549" t="s">
        <v>2650</v>
      </c>
      <c r="C9" s="549" t="s">
        <v>2651</v>
      </c>
      <c r="D9" s="550">
        <v>6</v>
      </c>
      <c r="E9" s="551">
        <v>680.6</v>
      </c>
      <c r="F9" s="551">
        <f>D9*E9</f>
        <v>4083.6000000000004</v>
      </c>
      <c r="G9" s="552">
        <v>78</v>
      </c>
      <c r="H9" s="553">
        <v>680.6</v>
      </c>
      <c r="I9" s="554">
        <f>G9*H9</f>
        <v>53086.8</v>
      </c>
      <c r="O9" s="195"/>
      <c r="P9" s="195"/>
    </row>
    <row r="10" spans="1:16" ht="13.6" customHeight="1">
      <c r="A10" s="145"/>
      <c r="B10" s="549" t="s">
        <v>2650</v>
      </c>
      <c r="C10" s="549" t="s">
        <v>2651</v>
      </c>
      <c r="D10" s="550">
        <v>75</v>
      </c>
      <c r="E10" s="551">
        <v>663.41</v>
      </c>
      <c r="F10" s="551">
        <f t="shared" ref="F10:F112" si="0">D10*E10</f>
        <v>49755.75</v>
      </c>
      <c r="G10" s="555"/>
      <c r="H10" s="553"/>
      <c r="I10" s="554">
        <f t="shared" ref="I10:I112" si="1">G10*H10</f>
        <v>0</v>
      </c>
      <c r="O10" s="195"/>
      <c r="P10" s="195"/>
    </row>
    <row r="11" spans="1:16" ht="13.6" customHeight="1">
      <c r="A11" s="145"/>
      <c r="B11" s="556" t="s">
        <v>2652</v>
      </c>
      <c r="C11" s="549" t="s">
        <v>2653</v>
      </c>
      <c r="D11" s="550">
        <v>49</v>
      </c>
      <c r="E11" s="551">
        <v>745.24</v>
      </c>
      <c r="F11" s="551">
        <f t="shared" si="0"/>
        <v>36516.76</v>
      </c>
      <c r="G11" s="552">
        <v>250</v>
      </c>
      <c r="H11" s="553">
        <v>745.24</v>
      </c>
      <c r="I11" s="557">
        <f t="shared" si="1"/>
        <v>186310</v>
      </c>
      <c r="O11" s="195"/>
      <c r="P11" s="195"/>
    </row>
    <row r="12" spans="1:16" ht="13.6" customHeight="1">
      <c r="A12" s="145"/>
      <c r="B12" s="556" t="s">
        <v>2652</v>
      </c>
      <c r="C12" s="549" t="s">
        <v>2653</v>
      </c>
      <c r="D12" s="550">
        <v>230</v>
      </c>
      <c r="E12" s="551">
        <v>704.31</v>
      </c>
      <c r="F12" s="551">
        <f t="shared" si="0"/>
        <v>161991.29999999999</v>
      </c>
      <c r="G12" s="555"/>
      <c r="H12" s="553"/>
      <c r="I12" s="557"/>
      <c r="O12" s="195"/>
      <c r="P12" s="195"/>
    </row>
    <row r="13" spans="1:16" ht="13.6" customHeight="1">
      <c r="A13" s="145"/>
      <c r="B13" s="549" t="s">
        <v>2654</v>
      </c>
      <c r="C13" s="549" t="s">
        <v>2655</v>
      </c>
      <c r="D13" s="550">
        <v>13</v>
      </c>
      <c r="E13" s="551">
        <v>691.89</v>
      </c>
      <c r="F13" s="551">
        <f t="shared" si="0"/>
        <v>8994.57</v>
      </c>
      <c r="G13" s="555">
        <v>12</v>
      </c>
      <c r="H13" s="553">
        <v>745.24</v>
      </c>
      <c r="I13" s="554">
        <f t="shared" si="1"/>
        <v>8942.880000000001</v>
      </c>
      <c r="O13" s="195"/>
      <c r="P13" s="195"/>
    </row>
    <row r="14" spans="1:16" ht="13.6" customHeight="1">
      <c r="A14" s="145"/>
      <c r="B14" s="549" t="s">
        <v>2656</v>
      </c>
      <c r="C14" s="549" t="s">
        <v>2657</v>
      </c>
      <c r="D14" s="550">
        <v>41</v>
      </c>
      <c r="E14" s="551">
        <v>704.31</v>
      </c>
      <c r="F14" s="551">
        <f t="shared" si="0"/>
        <v>28876.71</v>
      </c>
      <c r="G14" s="555">
        <v>40</v>
      </c>
      <c r="H14" s="553">
        <v>745.24</v>
      </c>
      <c r="I14" s="554">
        <f t="shared" si="1"/>
        <v>29809.599999999999</v>
      </c>
      <c r="O14" s="195"/>
      <c r="P14" s="195"/>
    </row>
    <row r="15" spans="1:16" ht="13.6" customHeight="1">
      <c r="A15" s="145"/>
      <c r="B15" s="549" t="s">
        <v>2658</v>
      </c>
      <c r="C15" s="549" t="s">
        <v>2659</v>
      </c>
      <c r="D15" s="550">
        <v>2</v>
      </c>
      <c r="E15" s="551">
        <v>6727.91</v>
      </c>
      <c r="F15" s="551">
        <f t="shared" si="0"/>
        <v>13455.82</v>
      </c>
      <c r="G15" s="555"/>
      <c r="H15" s="553"/>
      <c r="I15" s="554">
        <f t="shared" si="1"/>
        <v>0</v>
      </c>
      <c r="O15" s="195"/>
      <c r="P15" s="195"/>
    </row>
    <row r="16" spans="1:16" ht="13.6" customHeight="1">
      <c r="A16" s="145"/>
      <c r="B16" s="549" t="s">
        <v>2658</v>
      </c>
      <c r="C16" s="549" t="s">
        <v>2659</v>
      </c>
      <c r="D16" s="550">
        <v>4</v>
      </c>
      <c r="E16" s="551">
        <v>7099.29</v>
      </c>
      <c r="F16" s="551">
        <f t="shared" si="0"/>
        <v>28397.16</v>
      </c>
      <c r="G16" s="555">
        <v>4</v>
      </c>
      <c r="H16" s="553">
        <v>7099.29</v>
      </c>
      <c r="I16" s="554">
        <f t="shared" si="1"/>
        <v>28397.16</v>
      </c>
    </row>
    <row r="17" spans="1:9" ht="13.6" customHeight="1">
      <c r="A17" s="145"/>
      <c r="B17" s="556" t="s">
        <v>2660</v>
      </c>
      <c r="C17" s="549" t="s">
        <v>2661</v>
      </c>
      <c r="D17" s="550">
        <v>35</v>
      </c>
      <c r="E17" s="551">
        <v>2819.85</v>
      </c>
      <c r="F17" s="551">
        <f t="shared" si="0"/>
        <v>98694.75</v>
      </c>
      <c r="G17" s="555">
        <v>30</v>
      </c>
      <c r="H17" s="553">
        <v>2795.65</v>
      </c>
      <c r="I17" s="554">
        <f t="shared" si="1"/>
        <v>83869.5</v>
      </c>
    </row>
    <row r="18" spans="1:9" ht="13.6" customHeight="1">
      <c r="A18" s="145"/>
      <c r="B18" s="549" t="s">
        <v>2662</v>
      </c>
      <c r="C18" s="549" t="s">
        <v>2663</v>
      </c>
      <c r="D18" s="550">
        <v>37</v>
      </c>
      <c r="E18" s="551">
        <v>356.9</v>
      </c>
      <c r="F18" s="551">
        <f t="shared" si="0"/>
        <v>13205.3</v>
      </c>
      <c r="G18" s="555">
        <v>37</v>
      </c>
      <c r="H18" s="553">
        <v>364.63</v>
      </c>
      <c r="I18" s="554">
        <f t="shared" si="1"/>
        <v>13491.31</v>
      </c>
    </row>
    <row r="19" spans="1:9" ht="13.6" customHeight="1">
      <c r="A19" s="145"/>
      <c r="B19" s="549" t="s">
        <v>2664</v>
      </c>
      <c r="C19" s="549" t="s">
        <v>2665</v>
      </c>
      <c r="D19" s="550">
        <v>38</v>
      </c>
      <c r="E19" s="551">
        <v>1433.85</v>
      </c>
      <c r="F19" s="551">
        <f t="shared" si="0"/>
        <v>54486.299999999996</v>
      </c>
      <c r="G19" s="552">
        <v>300</v>
      </c>
      <c r="H19" s="553">
        <v>1433.85</v>
      </c>
      <c r="I19" s="557">
        <f t="shared" si="1"/>
        <v>430155</v>
      </c>
    </row>
    <row r="20" spans="1:9" ht="13.6" customHeight="1">
      <c r="A20" s="145"/>
      <c r="B20" s="549" t="s">
        <v>2664</v>
      </c>
      <c r="C20" s="549" t="s">
        <v>2665</v>
      </c>
      <c r="D20" s="550">
        <v>269</v>
      </c>
      <c r="E20" s="551">
        <v>1406.68</v>
      </c>
      <c r="F20" s="551">
        <f t="shared" si="0"/>
        <v>378396.92000000004</v>
      </c>
      <c r="G20" s="555"/>
      <c r="H20" s="553"/>
      <c r="I20" s="557"/>
    </row>
    <row r="21" spans="1:9" ht="13.6" customHeight="1">
      <c r="A21" s="145"/>
      <c r="B21" s="549" t="s">
        <v>2666</v>
      </c>
      <c r="C21" s="549" t="s">
        <v>2667</v>
      </c>
      <c r="D21" s="550">
        <v>10</v>
      </c>
      <c r="E21" s="551">
        <v>1014.09</v>
      </c>
      <c r="F21" s="551">
        <f t="shared" si="0"/>
        <v>10140.9</v>
      </c>
      <c r="G21" s="555">
        <v>0</v>
      </c>
      <c r="H21" s="553">
        <v>1014.09</v>
      </c>
      <c r="I21" s="554">
        <f t="shared" si="1"/>
        <v>0</v>
      </c>
    </row>
    <row r="22" spans="1:9" ht="13.6" customHeight="1">
      <c r="A22" s="145"/>
      <c r="B22" s="549" t="s">
        <v>2668</v>
      </c>
      <c r="C22" s="549" t="s">
        <v>2669</v>
      </c>
      <c r="D22" s="550">
        <v>218</v>
      </c>
      <c r="E22" s="551">
        <v>1767.04</v>
      </c>
      <c r="F22" s="551">
        <f t="shared" si="0"/>
        <v>385214.71999999997</v>
      </c>
      <c r="G22" s="552">
        <v>218</v>
      </c>
      <c r="H22" s="553">
        <v>1838.65</v>
      </c>
      <c r="I22" s="557">
        <f t="shared" si="1"/>
        <v>400825.7</v>
      </c>
    </row>
    <row r="23" spans="1:9" ht="13.6" customHeight="1">
      <c r="A23" s="145"/>
      <c r="B23" s="556" t="s">
        <v>2670</v>
      </c>
      <c r="C23" s="549" t="s">
        <v>2671</v>
      </c>
      <c r="D23" s="550">
        <v>2</v>
      </c>
      <c r="E23" s="551">
        <v>5515.97</v>
      </c>
      <c r="F23" s="551">
        <f t="shared" si="0"/>
        <v>11031.94</v>
      </c>
      <c r="G23" s="555">
        <v>5</v>
      </c>
      <c r="H23" s="553">
        <v>5515.97</v>
      </c>
      <c r="I23" s="554">
        <f t="shared" si="1"/>
        <v>27579.850000000002</v>
      </c>
    </row>
    <row r="24" spans="1:9" ht="13.6" customHeight="1">
      <c r="A24" s="145"/>
      <c r="B24" s="556" t="s">
        <v>2670</v>
      </c>
      <c r="C24" s="549" t="s">
        <v>2671</v>
      </c>
      <c r="D24" s="550">
        <v>3</v>
      </c>
      <c r="E24" s="551">
        <v>5301.45</v>
      </c>
      <c r="F24" s="551">
        <f t="shared" si="0"/>
        <v>15904.349999999999</v>
      </c>
      <c r="G24" s="555"/>
      <c r="H24" s="553"/>
      <c r="I24" s="554"/>
    </row>
    <row r="25" spans="1:9" ht="13.6" customHeight="1">
      <c r="A25" s="145"/>
      <c r="B25" s="549" t="s">
        <v>2672</v>
      </c>
      <c r="C25" s="549" t="s">
        <v>2673</v>
      </c>
      <c r="D25" s="550">
        <v>10</v>
      </c>
      <c r="E25" s="551">
        <v>1433.85</v>
      </c>
      <c r="F25" s="551">
        <f t="shared" si="0"/>
        <v>14338.5</v>
      </c>
      <c r="G25" s="552">
        <v>111</v>
      </c>
      <c r="H25" s="553">
        <v>1433.85</v>
      </c>
      <c r="I25" s="554">
        <f t="shared" si="1"/>
        <v>159157.34999999998</v>
      </c>
    </row>
    <row r="26" spans="1:9" ht="13.6" customHeight="1">
      <c r="A26" s="145"/>
      <c r="B26" s="549" t="s">
        <v>2672</v>
      </c>
      <c r="C26" s="549" t="s">
        <v>2673</v>
      </c>
      <c r="D26" s="550">
        <v>101</v>
      </c>
      <c r="E26" s="551">
        <v>1406.68</v>
      </c>
      <c r="F26" s="551">
        <f t="shared" si="0"/>
        <v>142074.68</v>
      </c>
      <c r="G26" s="555"/>
      <c r="H26" s="553"/>
      <c r="I26" s="554"/>
    </row>
    <row r="27" spans="1:9" ht="13.6" customHeight="1">
      <c r="A27" s="145"/>
      <c r="B27" s="549" t="s">
        <v>2674</v>
      </c>
      <c r="C27" s="549" t="s">
        <v>2675</v>
      </c>
      <c r="D27" s="550">
        <v>11</v>
      </c>
      <c r="E27" s="551">
        <v>1766.59</v>
      </c>
      <c r="F27" s="551">
        <f t="shared" si="0"/>
        <v>19432.489999999998</v>
      </c>
      <c r="G27" s="555">
        <v>67</v>
      </c>
      <c r="H27" s="553">
        <v>1766.59</v>
      </c>
      <c r="I27" s="554">
        <f t="shared" si="1"/>
        <v>118361.53</v>
      </c>
    </row>
    <row r="28" spans="1:9" ht="13.6" customHeight="1">
      <c r="A28" s="145"/>
      <c r="B28" s="549" t="s">
        <v>2674</v>
      </c>
      <c r="C28" s="549" t="s">
        <v>2675</v>
      </c>
      <c r="D28" s="550">
        <v>58</v>
      </c>
      <c r="E28" s="551">
        <v>1932.7</v>
      </c>
      <c r="F28" s="551">
        <f t="shared" si="0"/>
        <v>112096.6</v>
      </c>
      <c r="G28" s="555"/>
      <c r="H28" s="553"/>
      <c r="I28" s="554"/>
    </row>
    <row r="29" spans="1:9" ht="13.6" customHeight="1">
      <c r="A29" s="145"/>
      <c r="B29" s="549" t="s">
        <v>2676</v>
      </c>
      <c r="C29" s="549" t="s">
        <v>2677</v>
      </c>
      <c r="D29" s="550">
        <v>1</v>
      </c>
      <c r="E29" s="551">
        <v>3232.28</v>
      </c>
      <c r="F29" s="551">
        <f t="shared" si="0"/>
        <v>3232.28</v>
      </c>
      <c r="G29" s="555">
        <v>60</v>
      </c>
      <c r="H29" s="553">
        <v>3232.28</v>
      </c>
      <c r="I29" s="554">
        <f t="shared" si="1"/>
        <v>193936.80000000002</v>
      </c>
    </row>
    <row r="30" spans="1:9" ht="13.6" customHeight="1">
      <c r="A30" s="145"/>
      <c r="B30" s="549" t="s">
        <v>2676</v>
      </c>
      <c r="C30" s="549" t="s">
        <v>2677</v>
      </c>
      <c r="D30" s="550">
        <v>62</v>
      </c>
      <c r="E30" s="551">
        <v>3733.57</v>
      </c>
      <c r="F30" s="551">
        <f t="shared" si="0"/>
        <v>231481.34</v>
      </c>
      <c r="G30" s="555"/>
      <c r="H30" s="553"/>
      <c r="I30" s="554">
        <f t="shared" si="1"/>
        <v>0</v>
      </c>
    </row>
    <row r="31" spans="1:9" ht="13.6" customHeight="1">
      <c r="A31" s="145"/>
      <c r="B31" s="556" t="s">
        <v>2678</v>
      </c>
      <c r="C31" s="549" t="s">
        <v>2679</v>
      </c>
      <c r="D31" s="550">
        <v>8</v>
      </c>
      <c r="E31" s="551">
        <v>3232.28</v>
      </c>
      <c r="F31" s="551">
        <f t="shared" si="0"/>
        <v>25858.240000000002</v>
      </c>
      <c r="G31" s="555">
        <v>55</v>
      </c>
      <c r="H31" s="553">
        <v>3232.28</v>
      </c>
      <c r="I31" s="554">
        <f t="shared" si="1"/>
        <v>177775.40000000002</v>
      </c>
    </row>
    <row r="32" spans="1:9" s="15" customFormat="1" ht="13.6" customHeight="1">
      <c r="A32" s="145"/>
      <c r="B32" s="556" t="s">
        <v>2678</v>
      </c>
      <c r="C32" s="549" t="s">
        <v>2679</v>
      </c>
      <c r="D32" s="550">
        <v>56</v>
      </c>
      <c r="E32" s="551">
        <v>3733.57</v>
      </c>
      <c r="F32" s="551">
        <f t="shared" si="0"/>
        <v>209079.92</v>
      </c>
      <c r="G32" s="555"/>
      <c r="H32" s="553"/>
      <c r="I32" s="554"/>
    </row>
    <row r="33" spans="1:9" ht="13.6" customHeight="1">
      <c r="A33" s="145"/>
      <c r="B33" s="556" t="s">
        <v>2680</v>
      </c>
      <c r="C33" s="549" t="s">
        <v>2681</v>
      </c>
      <c r="D33" s="550">
        <v>5</v>
      </c>
      <c r="E33" s="551">
        <v>1766.59</v>
      </c>
      <c r="F33" s="551">
        <f t="shared" si="0"/>
        <v>8832.9499999999989</v>
      </c>
      <c r="G33" s="555">
        <v>40</v>
      </c>
      <c r="H33" s="553">
        <v>1766.59</v>
      </c>
      <c r="I33" s="554">
        <f t="shared" si="1"/>
        <v>70663.599999999991</v>
      </c>
    </row>
    <row r="34" spans="1:9" ht="13.6" customHeight="1">
      <c r="A34" s="145"/>
      <c r="B34" s="556" t="s">
        <v>2680</v>
      </c>
      <c r="C34" s="549" t="s">
        <v>2681</v>
      </c>
      <c r="D34" s="550">
        <v>41</v>
      </c>
      <c r="E34" s="551">
        <v>1932.7</v>
      </c>
      <c r="F34" s="551">
        <f t="shared" si="0"/>
        <v>79240.7</v>
      </c>
      <c r="G34" s="555"/>
      <c r="H34" s="553"/>
      <c r="I34" s="554"/>
    </row>
    <row r="35" spans="1:9" ht="13.6" customHeight="1">
      <c r="A35" s="145"/>
      <c r="B35" s="549" t="s">
        <v>2682</v>
      </c>
      <c r="C35" s="549" t="s">
        <v>2683</v>
      </c>
      <c r="D35" s="550">
        <v>81</v>
      </c>
      <c r="E35" s="551">
        <v>485.54</v>
      </c>
      <c r="F35" s="551">
        <f>D35*E35</f>
        <v>39328.740000000005</v>
      </c>
      <c r="G35" s="552">
        <v>180</v>
      </c>
      <c r="H35" s="553">
        <v>485.54</v>
      </c>
      <c r="I35" s="554">
        <f>G35*H35</f>
        <v>87397.2</v>
      </c>
    </row>
    <row r="36" spans="1:9" ht="13.6" customHeight="1">
      <c r="A36" s="145"/>
      <c r="B36" s="549" t="s">
        <v>2682</v>
      </c>
      <c r="C36" s="549" t="s">
        <v>2683</v>
      </c>
      <c r="D36" s="550">
        <v>104</v>
      </c>
      <c r="E36" s="551">
        <v>489.72</v>
      </c>
      <c r="F36" s="551">
        <f t="shared" si="0"/>
        <v>50930.880000000005</v>
      </c>
      <c r="G36" s="555"/>
      <c r="H36" s="553"/>
      <c r="I36" s="554">
        <f t="shared" si="1"/>
        <v>0</v>
      </c>
    </row>
    <row r="37" spans="1:9" ht="13.6" customHeight="1">
      <c r="A37" s="145"/>
      <c r="B37" s="556" t="s">
        <v>2684</v>
      </c>
      <c r="C37" s="549" t="s">
        <v>2685</v>
      </c>
      <c r="D37" s="550">
        <v>29</v>
      </c>
      <c r="E37" s="551">
        <v>882.53</v>
      </c>
      <c r="F37" s="551">
        <f t="shared" si="0"/>
        <v>25593.37</v>
      </c>
      <c r="G37" s="555">
        <v>25</v>
      </c>
      <c r="H37" s="553">
        <v>882.53</v>
      </c>
      <c r="I37" s="554">
        <f t="shared" si="1"/>
        <v>22063.25</v>
      </c>
    </row>
    <row r="38" spans="1:9" ht="13.6" customHeight="1">
      <c r="A38" s="145"/>
      <c r="B38" s="549" t="s">
        <v>2686</v>
      </c>
      <c r="C38" s="549" t="s">
        <v>2687</v>
      </c>
      <c r="D38" s="550"/>
      <c r="E38" s="551">
        <v>1220.0899999999999</v>
      </c>
      <c r="F38" s="551">
        <f t="shared" si="0"/>
        <v>0</v>
      </c>
      <c r="G38" s="555"/>
      <c r="H38" s="553">
        <v>1220.0899999999999</v>
      </c>
      <c r="I38" s="554">
        <f t="shared" si="1"/>
        <v>0</v>
      </c>
    </row>
    <row r="39" spans="1:9" ht="13.6" customHeight="1">
      <c r="A39" s="145"/>
      <c r="B39" s="549" t="s">
        <v>2688</v>
      </c>
      <c r="C39" s="549" t="s">
        <v>2689</v>
      </c>
      <c r="D39" s="550">
        <v>51</v>
      </c>
      <c r="E39" s="551">
        <v>315.70999999999998</v>
      </c>
      <c r="F39" s="551">
        <f t="shared" si="0"/>
        <v>16101.21</v>
      </c>
      <c r="G39" s="555">
        <v>0</v>
      </c>
      <c r="H39" s="553">
        <v>315.70999999999998</v>
      </c>
      <c r="I39" s="554">
        <f t="shared" si="1"/>
        <v>0</v>
      </c>
    </row>
    <row r="40" spans="1:9" ht="13.6" customHeight="1">
      <c r="A40" s="145"/>
      <c r="B40" s="549" t="s">
        <v>2690</v>
      </c>
      <c r="C40" s="549" t="s">
        <v>2691</v>
      </c>
      <c r="D40" s="550">
        <v>14</v>
      </c>
      <c r="E40" s="551">
        <v>1578.51</v>
      </c>
      <c r="F40" s="551">
        <f t="shared" si="0"/>
        <v>22099.14</v>
      </c>
      <c r="G40" s="555">
        <v>0</v>
      </c>
      <c r="H40" s="553">
        <v>1578.51</v>
      </c>
      <c r="I40" s="554">
        <f t="shared" si="1"/>
        <v>0</v>
      </c>
    </row>
    <row r="41" spans="1:9" ht="13.6" customHeight="1">
      <c r="A41" s="145"/>
      <c r="B41" s="549" t="s">
        <v>2692</v>
      </c>
      <c r="C41" s="549" t="s">
        <v>2693</v>
      </c>
      <c r="D41" s="550"/>
      <c r="E41" s="551">
        <v>1220.0899999999999</v>
      </c>
      <c r="F41" s="551">
        <f t="shared" si="0"/>
        <v>0</v>
      </c>
      <c r="G41" s="555"/>
      <c r="H41" s="553">
        <v>1220.0899999999999</v>
      </c>
      <c r="I41" s="554">
        <f t="shared" si="1"/>
        <v>0</v>
      </c>
    </row>
    <row r="42" spans="1:9" ht="13.6" customHeight="1">
      <c r="A42" s="145"/>
      <c r="B42" s="556" t="s">
        <v>2694</v>
      </c>
      <c r="C42" s="549" t="s">
        <v>2695</v>
      </c>
      <c r="D42" s="550">
        <v>20</v>
      </c>
      <c r="E42" s="551">
        <v>586.72</v>
      </c>
      <c r="F42" s="551">
        <f t="shared" si="0"/>
        <v>11734.400000000001</v>
      </c>
      <c r="G42" s="555">
        <v>20</v>
      </c>
      <c r="H42" s="553">
        <v>588.07000000000005</v>
      </c>
      <c r="I42" s="554">
        <f t="shared" si="1"/>
        <v>11761.400000000001</v>
      </c>
    </row>
    <row r="43" spans="1:9" ht="13.6" customHeight="1">
      <c r="A43" s="145"/>
      <c r="B43" s="556" t="s">
        <v>2694</v>
      </c>
      <c r="C43" s="549" t="s">
        <v>2695</v>
      </c>
      <c r="D43" s="550">
        <v>3</v>
      </c>
      <c r="E43" s="551">
        <v>588.07000000000005</v>
      </c>
      <c r="F43" s="551">
        <f t="shared" si="0"/>
        <v>1764.21</v>
      </c>
      <c r="G43" s="555"/>
      <c r="H43" s="553"/>
      <c r="I43" s="554"/>
    </row>
    <row r="44" spans="1:9" ht="13.6" customHeight="1">
      <c r="A44" s="145"/>
      <c r="B44" s="549" t="s">
        <v>2696</v>
      </c>
      <c r="C44" s="549" t="s">
        <v>2697</v>
      </c>
      <c r="D44" s="550">
        <v>23</v>
      </c>
      <c r="E44" s="551">
        <v>1895.82</v>
      </c>
      <c r="F44" s="551">
        <f t="shared" si="0"/>
        <v>43603.86</v>
      </c>
      <c r="G44" s="552">
        <v>160</v>
      </c>
      <c r="H44" s="553">
        <v>1895.82</v>
      </c>
      <c r="I44" s="554">
        <f t="shared" si="1"/>
        <v>303331.20000000001</v>
      </c>
    </row>
    <row r="45" spans="1:9" ht="13.6" customHeight="1">
      <c r="A45" s="145"/>
      <c r="B45" s="549" t="s">
        <v>2696</v>
      </c>
      <c r="C45" s="549" t="s">
        <v>2697</v>
      </c>
      <c r="D45" s="550">
        <v>157</v>
      </c>
      <c r="E45" s="551">
        <v>1900.34</v>
      </c>
      <c r="F45" s="551">
        <f t="shared" si="0"/>
        <v>298353.38</v>
      </c>
      <c r="G45" s="555"/>
      <c r="H45" s="553"/>
      <c r="I45" s="554"/>
    </row>
    <row r="46" spans="1:9" ht="13.6" customHeight="1">
      <c r="A46" s="145"/>
      <c r="B46" s="549" t="s">
        <v>2698</v>
      </c>
      <c r="C46" s="549" t="s">
        <v>2699</v>
      </c>
      <c r="D46" s="550">
        <v>19</v>
      </c>
      <c r="E46" s="551">
        <v>2493.92</v>
      </c>
      <c r="F46" s="551">
        <f t="shared" si="0"/>
        <v>47384.480000000003</v>
      </c>
      <c r="G46" s="555">
        <v>40</v>
      </c>
      <c r="H46" s="553">
        <v>2472.4699999999998</v>
      </c>
      <c r="I46" s="554">
        <f t="shared" si="1"/>
        <v>98898.799999999988</v>
      </c>
    </row>
    <row r="47" spans="1:9" ht="13.6" customHeight="1">
      <c r="A47" s="145"/>
      <c r="B47" s="549" t="s">
        <v>2698</v>
      </c>
      <c r="C47" s="549" t="s">
        <v>2699</v>
      </c>
      <c r="D47" s="550">
        <v>22</v>
      </c>
      <c r="E47" s="551">
        <v>2472.4699999999998</v>
      </c>
      <c r="F47" s="551">
        <f t="shared" si="0"/>
        <v>54394.34</v>
      </c>
      <c r="G47" s="555"/>
      <c r="H47" s="553"/>
      <c r="I47" s="554">
        <f t="shared" si="1"/>
        <v>0</v>
      </c>
    </row>
    <row r="48" spans="1:9" ht="13.6" customHeight="1">
      <c r="A48" s="145"/>
      <c r="B48" s="556" t="s">
        <v>2700</v>
      </c>
      <c r="C48" s="549" t="s">
        <v>2701</v>
      </c>
      <c r="D48" s="550">
        <v>5</v>
      </c>
      <c r="E48" s="551">
        <v>2748.13</v>
      </c>
      <c r="F48" s="551">
        <f t="shared" si="0"/>
        <v>13740.650000000001</v>
      </c>
      <c r="G48" s="555">
        <v>5</v>
      </c>
      <c r="H48" s="553">
        <v>2337.4899999999998</v>
      </c>
      <c r="I48" s="554">
        <f t="shared" si="1"/>
        <v>11687.449999999999</v>
      </c>
    </row>
    <row r="49" spans="1:9" ht="13.6" customHeight="1">
      <c r="A49" s="145"/>
      <c r="B49" s="556" t="s">
        <v>2702</v>
      </c>
      <c r="C49" s="549" t="s">
        <v>2703</v>
      </c>
      <c r="D49" s="550">
        <v>10</v>
      </c>
      <c r="E49" s="551">
        <v>245.42</v>
      </c>
      <c r="F49" s="551">
        <f t="shared" si="0"/>
        <v>2454.1999999999998</v>
      </c>
      <c r="G49" s="555">
        <v>0</v>
      </c>
      <c r="H49" s="553">
        <v>245.42</v>
      </c>
      <c r="I49" s="554">
        <f t="shared" si="1"/>
        <v>0</v>
      </c>
    </row>
    <row r="50" spans="1:9" ht="13.6" customHeight="1">
      <c r="A50" s="558"/>
      <c r="B50" s="556" t="s">
        <v>2704</v>
      </c>
      <c r="C50" s="549" t="s">
        <v>2705</v>
      </c>
      <c r="D50" s="559" t="s">
        <v>2706</v>
      </c>
      <c r="E50" s="559" t="s">
        <v>2707</v>
      </c>
      <c r="F50" s="551" t="e">
        <f t="shared" si="0"/>
        <v>#VALUE!</v>
      </c>
      <c r="G50" s="559" t="s">
        <v>2706</v>
      </c>
      <c r="H50" s="559" t="s">
        <v>2708</v>
      </c>
      <c r="I50" s="551" t="e">
        <f t="shared" si="1"/>
        <v>#VALUE!</v>
      </c>
    </row>
    <row r="51" spans="1:9" ht="13.6" customHeight="1">
      <c r="A51" s="145"/>
      <c r="B51" s="549" t="s">
        <v>2709</v>
      </c>
      <c r="C51" s="549" t="s">
        <v>2710</v>
      </c>
      <c r="D51" s="550">
        <v>41</v>
      </c>
      <c r="E51" s="551">
        <v>1980</v>
      </c>
      <c r="F51" s="551">
        <f t="shared" si="0"/>
        <v>81180</v>
      </c>
      <c r="G51" s="550"/>
      <c r="H51" s="551"/>
      <c r="I51" s="551">
        <f t="shared" si="1"/>
        <v>0</v>
      </c>
    </row>
    <row r="52" spans="1:9" ht="13.6" customHeight="1">
      <c r="A52" s="145"/>
      <c r="B52" s="549" t="s">
        <v>2709</v>
      </c>
      <c r="C52" s="549" t="s">
        <v>2710</v>
      </c>
      <c r="D52" s="550">
        <v>177</v>
      </c>
      <c r="E52" s="551">
        <v>1962.95</v>
      </c>
      <c r="F52" s="551">
        <f t="shared" si="0"/>
        <v>347442.15</v>
      </c>
      <c r="G52" s="560">
        <v>200</v>
      </c>
      <c r="H52" s="551">
        <v>1962.95</v>
      </c>
      <c r="I52" s="551">
        <f t="shared" si="1"/>
        <v>392590</v>
      </c>
    </row>
    <row r="53" spans="1:9" ht="13.6" customHeight="1">
      <c r="A53" s="145"/>
      <c r="B53" s="549" t="s">
        <v>2711</v>
      </c>
      <c r="C53" s="549" t="s">
        <v>2712</v>
      </c>
      <c r="D53" s="550">
        <v>18</v>
      </c>
      <c r="E53" s="551">
        <v>397.94</v>
      </c>
      <c r="F53" s="551">
        <f t="shared" si="0"/>
        <v>7162.92</v>
      </c>
      <c r="G53" s="555">
        <v>18</v>
      </c>
      <c r="H53" s="553">
        <v>410</v>
      </c>
      <c r="I53" s="554">
        <f t="shared" si="1"/>
        <v>7380</v>
      </c>
    </row>
    <row r="54" spans="1:9" ht="13.6" customHeight="1">
      <c r="A54" s="145"/>
      <c r="B54" s="549" t="s">
        <v>2713</v>
      </c>
      <c r="C54" s="549" t="s">
        <v>2714</v>
      </c>
      <c r="D54" s="550"/>
      <c r="E54" s="551">
        <v>425.63</v>
      </c>
      <c r="F54" s="551">
        <f t="shared" si="0"/>
        <v>0</v>
      </c>
      <c r="G54" s="555"/>
      <c r="H54" s="553"/>
      <c r="I54" s="554">
        <f t="shared" si="1"/>
        <v>0</v>
      </c>
    </row>
    <row r="55" spans="1:9" ht="13.6" customHeight="1">
      <c r="A55" s="145"/>
      <c r="B55" s="556" t="s">
        <v>2715</v>
      </c>
      <c r="C55" s="562" t="s">
        <v>2716</v>
      </c>
      <c r="D55" s="563">
        <v>18</v>
      </c>
      <c r="E55" s="551">
        <v>1980</v>
      </c>
      <c r="F55" s="551">
        <f t="shared" si="0"/>
        <v>35640</v>
      </c>
      <c r="G55" s="555"/>
      <c r="H55" s="553"/>
      <c r="I55" s="554">
        <f t="shared" si="1"/>
        <v>0</v>
      </c>
    </row>
    <row r="56" spans="1:9" ht="13.6" customHeight="1">
      <c r="A56" s="145"/>
      <c r="B56" s="556" t="s">
        <v>2715</v>
      </c>
      <c r="C56" s="562" t="s">
        <v>2716</v>
      </c>
      <c r="D56" s="563">
        <v>80</v>
      </c>
      <c r="E56" s="551">
        <v>1962.95</v>
      </c>
      <c r="F56" s="551">
        <f t="shared" si="0"/>
        <v>157036</v>
      </c>
      <c r="G56" s="552">
        <v>98</v>
      </c>
      <c r="H56" s="553">
        <v>1962.95</v>
      </c>
      <c r="I56" s="554">
        <f t="shared" si="1"/>
        <v>192369.1</v>
      </c>
    </row>
    <row r="57" spans="1:9" ht="13.6" customHeight="1">
      <c r="A57" s="145"/>
      <c r="B57" s="549" t="s">
        <v>2717</v>
      </c>
      <c r="C57" s="549" t="s">
        <v>2718</v>
      </c>
      <c r="D57" s="550">
        <v>292</v>
      </c>
      <c r="E57" s="551">
        <v>2464.23</v>
      </c>
      <c r="F57" s="551">
        <f t="shared" si="0"/>
        <v>719555.16</v>
      </c>
      <c r="G57" s="552"/>
      <c r="H57" s="553">
        <v>2464.23</v>
      </c>
      <c r="I57" s="564">
        <f t="shared" si="1"/>
        <v>0</v>
      </c>
    </row>
    <row r="58" spans="1:9" ht="13.6" customHeight="1">
      <c r="A58" s="145"/>
      <c r="B58" s="556" t="s">
        <v>2719</v>
      </c>
      <c r="C58" s="549" t="s">
        <v>2720</v>
      </c>
      <c r="D58" s="550">
        <v>48</v>
      </c>
      <c r="E58" s="551">
        <v>521.52</v>
      </c>
      <c r="F58" s="551">
        <f t="shared" si="0"/>
        <v>25032.959999999999</v>
      </c>
      <c r="G58" s="555">
        <v>0</v>
      </c>
      <c r="H58" s="553">
        <v>521.52</v>
      </c>
      <c r="I58" s="554">
        <f t="shared" si="1"/>
        <v>0</v>
      </c>
    </row>
    <row r="59" spans="1:9" ht="13.6" customHeight="1">
      <c r="A59" s="145"/>
      <c r="B59" s="556" t="s">
        <v>2721</v>
      </c>
      <c r="C59" s="562" t="s">
        <v>2722</v>
      </c>
      <c r="D59" s="565">
        <v>45</v>
      </c>
      <c r="E59" s="551">
        <v>1807.77</v>
      </c>
      <c r="F59" s="551">
        <f t="shared" si="0"/>
        <v>81349.649999999994</v>
      </c>
      <c r="G59" s="555">
        <v>30</v>
      </c>
      <c r="H59" s="553">
        <v>2337.4899999999998</v>
      </c>
      <c r="I59" s="554">
        <f t="shared" si="1"/>
        <v>70124.7</v>
      </c>
    </row>
    <row r="60" spans="1:9" ht="13.6" customHeight="1">
      <c r="A60" s="145"/>
      <c r="B60" s="549" t="s">
        <v>2723</v>
      </c>
      <c r="C60" s="549" t="s">
        <v>2724</v>
      </c>
      <c r="D60" s="550">
        <v>4</v>
      </c>
      <c r="E60" s="551">
        <v>461.55</v>
      </c>
      <c r="F60" s="551">
        <f t="shared" si="0"/>
        <v>1846.2</v>
      </c>
      <c r="G60" s="555">
        <v>4</v>
      </c>
      <c r="H60" s="553">
        <v>577.49</v>
      </c>
      <c r="I60" s="554">
        <f t="shared" si="1"/>
        <v>2309.96</v>
      </c>
    </row>
    <row r="61" spans="1:9" ht="13.6" customHeight="1">
      <c r="A61" s="145"/>
      <c r="B61" s="549" t="s">
        <v>2725</v>
      </c>
      <c r="C61" s="549" t="s">
        <v>2726</v>
      </c>
      <c r="D61" s="550"/>
      <c r="E61" s="551">
        <v>2464.23</v>
      </c>
      <c r="F61" s="551">
        <f t="shared" si="0"/>
        <v>0</v>
      </c>
      <c r="G61" s="555">
        <v>292</v>
      </c>
      <c r="H61" s="553">
        <v>2337.4899999999998</v>
      </c>
      <c r="I61" s="554">
        <f t="shared" si="1"/>
        <v>682547.08</v>
      </c>
    </row>
    <row r="62" spans="1:9" ht="13.6" customHeight="1">
      <c r="A62" s="145"/>
      <c r="B62" s="556" t="s">
        <v>2727</v>
      </c>
      <c r="C62" s="549" t="s">
        <v>2728</v>
      </c>
      <c r="D62" s="566"/>
      <c r="E62" s="551"/>
      <c r="F62" s="551"/>
      <c r="G62" s="555">
        <v>48</v>
      </c>
      <c r="H62" s="553">
        <v>577.49</v>
      </c>
      <c r="I62" s="554">
        <f t="shared" si="1"/>
        <v>27719.52</v>
      </c>
    </row>
    <row r="63" spans="1:9" ht="13.6" customHeight="1">
      <c r="A63" s="145"/>
      <c r="B63" s="562" t="s">
        <v>2729</v>
      </c>
      <c r="C63" s="563" t="s">
        <v>2730</v>
      </c>
      <c r="D63" s="565">
        <v>3</v>
      </c>
      <c r="E63" s="551">
        <v>4057.87</v>
      </c>
      <c r="F63" s="551">
        <f t="shared" si="0"/>
        <v>12173.61</v>
      </c>
      <c r="G63" s="555">
        <v>3</v>
      </c>
      <c r="H63" s="553">
        <v>4057.87</v>
      </c>
      <c r="I63" s="554">
        <f t="shared" si="1"/>
        <v>12173.61</v>
      </c>
    </row>
    <row r="64" spans="1:9" ht="13.6" customHeight="1">
      <c r="A64" s="145"/>
      <c r="B64" s="562" t="s">
        <v>2731</v>
      </c>
      <c r="C64" s="563" t="s">
        <v>2732</v>
      </c>
      <c r="D64" s="565">
        <v>1</v>
      </c>
      <c r="E64" s="551">
        <v>32023.86</v>
      </c>
      <c r="F64" s="551">
        <f t="shared" si="0"/>
        <v>32023.86</v>
      </c>
      <c r="G64" s="555"/>
      <c r="H64" s="553"/>
      <c r="I64" s="554">
        <f t="shared" si="1"/>
        <v>0</v>
      </c>
    </row>
    <row r="65" spans="1:9" ht="13.6" customHeight="1">
      <c r="A65" s="145"/>
      <c r="B65" s="562" t="s">
        <v>2731</v>
      </c>
      <c r="C65" s="563" t="s">
        <v>2732</v>
      </c>
      <c r="D65" s="565">
        <v>4</v>
      </c>
      <c r="E65" s="551">
        <v>31748.42</v>
      </c>
      <c r="F65" s="551">
        <f t="shared" si="0"/>
        <v>126993.68</v>
      </c>
      <c r="G65" s="555">
        <v>4</v>
      </c>
      <c r="H65" s="553">
        <v>31748.42</v>
      </c>
      <c r="I65" s="554">
        <f t="shared" si="1"/>
        <v>126993.68</v>
      </c>
    </row>
    <row r="66" spans="1:9" ht="13.6" customHeight="1">
      <c r="A66" s="145"/>
      <c r="B66" s="549" t="s">
        <v>2733</v>
      </c>
      <c r="C66" s="549" t="s">
        <v>2734</v>
      </c>
      <c r="D66" s="550">
        <v>2</v>
      </c>
      <c r="E66" s="551">
        <v>10743.04</v>
      </c>
      <c r="F66" s="551">
        <f t="shared" si="0"/>
        <v>21486.080000000002</v>
      </c>
      <c r="G66" s="555"/>
      <c r="H66" s="553"/>
      <c r="I66" s="554">
        <f t="shared" si="1"/>
        <v>0</v>
      </c>
    </row>
    <row r="67" spans="1:9" ht="13.6" customHeight="1">
      <c r="A67" s="145"/>
      <c r="B67" s="549" t="s">
        <v>2733</v>
      </c>
      <c r="C67" s="549" t="s">
        <v>2734</v>
      </c>
      <c r="D67" s="550">
        <v>3</v>
      </c>
      <c r="E67" s="551">
        <v>10836.21</v>
      </c>
      <c r="F67" s="551">
        <f t="shared" si="0"/>
        <v>32508.629999999997</v>
      </c>
      <c r="G67" s="555">
        <v>4</v>
      </c>
      <c r="H67" s="553">
        <v>10743.04</v>
      </c>
      <c r="I67" s="554">
        <f t="shared" si="1"/>
        <v>42972.160000000003</v>
      </c>
    </row>
    <row r="68" spans="1:9" ht="13.6" customHeight="1">
      <c r="A68" s="145"/>
      <c r="B68" s="549" t="s">
        <v>2735</v>
      </c>
      <c r="C68" s="549" t="s">
        <v>2736</v>
      </c>
      <c r="D68" s="550">
        <v>4</v>
      </c>
      <c r="E68" s="551">
        <v>11285.13</v>
      </c>
      <c r="F68" s="551">
        <f t="shared" si="0"/>
        <v>45140.52</v>
      </c>
      <c r="G68" s="555">
        <v>10</v>
      </c>
      <c r="H68" s="553">
        <v>11285.13</v>
      </c>
      <c r="I68" s="554">
        <f t="shared" si="1"/>
        <v>112851.29999999999</v>
      </c>
    </row>
    <row r="69" spans="1:9" ht="13.6" customHeight="1">
      <c r="A69" s="145"/>
      <c r="B69" s="549" t="s">
        <v>2735</v>
      </c>
      <c r="C69" s="549" t="s">
        <v>2736</v>
      </c>
      <c r="D69" s="550">
        <v>14</v>
      </c>
      <c r="E69" s="551">
        <v>11318.87</v>
      </c>
      <c r="F69" s="551">
        <f t="shared" si="0"/>
        <v>158464.18000000002</v>
      </c>
      <c r="G69" s="555"/>
      <c r="H69" s="553"/>
      <c r="I69" s="554">
        <f t="shared" si="1"/>
        <v>0</v>
      </c>
    </row>
    <row r="70" spans="1:9" ht="13.6" customHeight="1">
      <c r="A70" s="145"/>
      <c r="B70" s="549" t="s">
        <v>2737</v>
      </c>
      <c r="C70" s="549" t="s">
        <v>2738</v>
      </c>
      <c r="D70" s="550">
        <v>10</v>
      </c>
      <c r="E70" s="551">
        <v>11160.71</v>
      </c>
      <c r="F70" s="551">
        <f t="shared" si="0"/>
        <v>111607.09999999999</v>
      </c>
      <c r="G70" s="555"/>
      <c r="H70" s="553"/>
      <c r="I70" s="554">
        <f t="shared" si="1"/>
        <v>0</v>
      </c>
    </row>
    <row r="71" spans="1:9" ht="13.6" customHeight="1">
      <c r="A71" s="145"/>
      <c r="B71" s="549" t="s">
        <v>2737</v>
      </c>
      <c r="C71" s="549" t="s">
        <v>2738</v>
      </c>
      <c r="D71" s="550">
        <v>12</v>
      </c>
      <c r="E71" s="551">
        <v>11257.51</v>
      </c>
      <c r="F71" s="551">
        <f t="shared" si="0"/>
        <v>135090.12</v>
      </c>
      <c r="G71" s="555">
        <v>19</v>
      </c>
      <c r="H71" s="553">
        <v>11160.71</v>
      </c>
      <c r="I71" s="554">
        <f t="shared" si="1"/>
        <v>212053.49</v>
      </c>
    </row>
    <row r="72" spans="1:9" ht="13.6" customHeight="1">
      <c r="A72" s="145"/>
      <c r="B72" s="549" t="s">
        <v>2739</v>
      </c>
      <c r="C72" s="549" t="s">
        <v>2740</v>
      </c>
      <c r="D72" s="550">
        <v>12</v>
      </c>
      <c r="E72" s="551">
        <v>33482.019999999997</v>
      </c>
      <c r="F72" s="551">
        <f t="shared" si="0"/>
        <v>401784.24</v>
      </c>
      <c r="G72" s="555"/>
      <c r="H72" s="553"/>
      <c r="I72" s="554">
        <f t="shared" si="1"/>
        <v>0</v>
      </c>
    </row>
    <row r="73" spans="1:9" ht="13.6" customHeight="1">
      <c r="A73" s="145"/>
      <c r="B73" s="549" t="s">
        <v>2739</v>
      </c>
      <c r="C73" s="549" t="s">
        <v>2740</v>
      </c>
      <c r="D73" s="550">
        <v>20</v>
      </c>
      <c r="E73" s="551">
        <v>33772.42</v>
      </c>
      <c r="F73" s="551">
        <f t="shared" si="0"/>
        <v>675448.39999999991</v>
      </c>
      <c r="G73" s="555">
        <v>25</v>
      </c>
      <c r="H73" s="553">
        <v>33482.019999999997</v>
      </c>
      <c r="I73" s="554">
        <f t="shared" si="1"/>
        <v>837050.49999999988</v>
      </c>
    </row>
    <row r="74" spans="1:9" ht="13.6" customHeight="1">
      <c r="A74" s="145"/>
      <c r="B74" s="549" t="s">
        <v>2741</v>
      </c>
      <c r="C74" s="549" t="s">
        <v>2742</v>
      </c>
      <c r="D74" s="550">
        <v>11</v>
      </c>
      <c r="E74" s="551">
        <v>642.9</v>
      </c>
      <c r="F74" s="551">
        <f t="shared" si="0"/>
        <v>7071.9</v>
      </c>
      <c r="G74" s="555">
        <v>50</v>
      </c>
      <c r="H74" s="553">
        <v>642.9</v>
      </c>
      <c r="I74" s="554">
        <f t="shared" si="1"/>
        <v>32145</v>
      </c>
    </row>
    <row r="75" spans="1:9" ht="13.6" customHeight="1">
      <c r="A75" s="145"/>
      <c r="B75" s="549" t="s">
        <v>2741</v>
      </c>
      <c r="C75" s="549" t="s">
        <v>2742</v>
      </c>
      <c r="D75" s="550">
        <v>55</v>
      </c>
      <c r="E75" s="551">
        <v>721.18</v>
      </c>
      <c r="F75" s="551">
        <f t="shared" si="0"/>
        <v>39664.899999999994</v>
      </c>
      <c r="G75" s="555"/>
      <c r="H75" s="553"/>
      <c r="I75" s="554"/>
    </row>
    <row r="76" spans="1:9" ht="13.6" customHeight="1">
      <c r="A76" s="145"/>
      <c r="B76" s="549" t="s">
        <v>2743</v>
      </c>
      <c r="C76" s="549" t="s">
        <v>2744</v>
      </c>
      <c r="D76" s="550">
        <v>1</v>
      </c>
      <c r="E76" s="551">
        <v>1288.8800000000001</v>
      </c>
      <c r="F76" s="551">
        <f t="shared" si="0"/>
        <v>1288.8800000000001</v>
      </c>
      <c r="G76" s="555">
        <v>70</v>
      </c>
      <c r="H76" s="553">
        <v>1288.8800000000001</v>
      </c>
      <c r="I76" s="554">
        <f t="shared" si="1"/>
        <v>90221.6</v>
      </c>
    </row>
    <row r="77" spans="1:9" ht="13.6" customHeight="1">
      <c r="A77" s="145"/>
      <c r="B77" s="549" t="s">
        <v>2743</v>
      </c>
      <c r="C77" s="549" t="s">
        <v>2744</v>
      </c>
      <c r="D77" s="550">
        <v>86</v>
      </c>
      <c r="E77" s="551">
        <v>1441.68</v>
      </c>
      <c r="F77" s="551">
        <f t="shared" si="0"/>
        <v>123984.48000000001</v>
      </c>
      <c r="G77" s="555"/>
      <c r="H77" s="553"/>
      <c r="I77" s="554"/>
    </row>
    <row r="78" spans="1:9" ht="13.6" customHeight="1">
      <c r="A78" s="145"/>
      <c r="B78" s="556" t="s">
        <v>2745</v>
      </c>
      <c r="C78" s="549" t="s">
        <v>2746</v>
      </c>
      <c r="D78" s="550">
        <v>4</v>
      </c>
      <c r="E78" s="551">
        <v>5766.97</v>
      </c>
      <c r="F78" s="551">
        <f t="shared" si="0"/>
        <v>23067.88</v>
      </c>
      <c r="G78" s="555">
        <v>3</v>
      </c>
      <c r="H78" s="553">
        <v>5766.97</v>
      </c>
      <c r="I78" s="554">
        <f t="shared" si="1"/>
        <v>17300.91</v>
      </c>
    </row>
    <row r="79" spans="1:9" ht="13.6" customHeight="1">
      <c r="A79" s="145"/>
      <c r="B79" s="567" t="s">
        <v>2747</v>
      </c>
      <c r="C79" s="568" t="s">
        <v>2748</v>
      </c>
      <c r="D79" s="569">
        <v>2</v>
      </c>
      <c r="E79" s="551">
        <v>1105.6600000000001</v>
      </c>
      <c r="F79" s="551">
        <f t="shared" si="0"/>
        <v>2211.3200000000002</v>
      </c>
      <c r="G79" s="555">
        <v>2</v>
      </c>
      <c r="H79" s="553">
        <v>1105.6600000000001</v>
      </c>
      <c r="I79" s="554">
        <f t="shared" si="1"/>
        <v>2211.3200000000002</v>
      </c>
    </row>
    <row r="80" spans="1:9" ht="13.6" customHeight="1">
      <c r="A80" s="145"/>
      <c r="B80" s="567" t="s">
        <v>2749</v>
      </c>
      <c r="C80" s="568" t="s">
        <v>2750</v>
      </c>
      <c r="D80" s="569">
        <v>1</v>
      </c>
      <c r="E80" s="551">
        <v>60173.08</v>
      </c>
      <c r="F80" s="551">
        <f t="shared" si="0"/>
        <v>60173.08</v>
      </c>
      <c r="G80" s="555">
        <v>1</v>
      </c>
      <c r="H80" s="553">
        <v>60173.08</v>
      </c>
      <c r="I80" s="554">
        <f t="shared" si="1"/>
        <v>60173.08</v>
      </c>
    </row>
    <row r="81" spans="1:9" ht="13.6" customHeight="1">
      <c r="A81" s="145"/>
      <c r="B81" s="567" t="s">
        <v>2751</v>
      </c>
      <c r="C81" s="568" t="s">
        <v>2752</v>
      </c>
      <c r="D81" s="569">
        <v>8</v>
      </c>
      <c r="E81" s="551">
        <v>12543.62</v>
      </c>
      <c r="F81" s="551">
        <f t="shared" si="0"/>
        <v>100348.96</v>
      </c>
      <c r="G81" s="555">
        <v>5</v>
      </c>
      <c r="H81" s="553">
        <v>12543.62</v>
      </c>
      <c r="I81" s="554">
        <f t="shared" si="1"/>
        <v>62718.100000000006</v>
      </c>
    </row>
    <row r="82" spans="1:9" ht="13.6" customHeight="1">
      <c r="A82" s="145"/>
      <c r="B82" s="570" t="s">
        <v>2753</v>
      </c>
      <c r="C82" s="568" t="s">
        <v>2754</v>
      </c>
      <c r="D82" s="569"/>
      <c r="E82" s="551"/>
      <c r="F82" s="551"/>
      <c r="G82" s="555">
        <v>1</v>
      </c>
      <c r="H82" s="553">
        <v>11152.9</v>
      </c>
      <c r="I82" s="554">
        <f t="shared" si="1"/>
        <v>11152.9</v>
      </c>
    </row>
    <row r="83" spans="1:9" ht="13.6" customHeight="1">
      <c r="A83" s="145"/>
      <c r="B83" s="570" t="s">
        <v>2755</v>
      </c>
      <c r="C83" s="568" t="s">
        <v>2756</v>
      </c>
      <c r="D83" s="569"/>
      <c r="E83" s="551"/>
      <c r="F83" s="551"/>
      <c r="G83" s="555">
        <v>5</v>
      </c>
      <c r="H83" s="553">
        <v>7020.2</v>
      </c>
      <c r="I83" s="554">
        <f t="shared" si="1"/>
        <v>35101</v>
      </c>
    </row>
    <row r="84" spans="1:9" ht="13.6" customHeight="1">
      <c r="A84" s="145"/>
      <c r="B84" s="549" t="s">
        <v>2757</v>
      </c>
      <c r="C84" s="549" t="s">
        <v>2758</v>
      </c>
      <c r="D84" s="550">
        <v>7</v>
      </c>
      <c r="E84" s="551">
        <v>1299.74</v>
      </c>
      <c r="F84" s="551">
        <f t="shared" si="0"/>
        <v>9098.18</v>
      </c>
      <c r="G84" s="555">
        <v>85</v>
      </c>
      <c r="H84" s="553">
        <v>1299.74</v>
      </c>
      <c r="I84" s="554">
        <f t="shared" si="1"/>
        <v>110477.9</v>
      </c>
    </row>
    <row r="85" spans="1:9" ht="13.6" customHeight="1">
      <c r="A85" s="145"/>
      <c r="B85" s="549" t="s">
        <v>2757</v>
      </c>
      <c r="C85" s="549" t="s">
        <v>2758</v>
      </c>
      <c r="D85" s="550">
        <v>89</v>
      </c>
      <c r="E85" s="551">
        <v>1435.67</v>
      </c>
      <c r="F85" s="551">
        <f t="shared" si="0"/>
        <v>127774.63</v>
      </c>
      <c r="G85" s="555"/>
      <c r="H85" s="553"/>
      <c r="I85" s="554">
        <f t="shared" si="1"/>
        <v>0</v>
      </c>
    </row>
    <row r="86" spans="1:9" ht="13.6" customHeight="1">
      <c r="A86" s="145"/>
      <c r="B86" s="549" t="s">
        <v>2759</v>
      </c>
      <c r="C86" s="549" t="s">
        <v>2760</v>
      </c>
      <c r="D86" s="550">
        <v>3</v>
      </c>
      <c r="E86" s="551">
        <v>854.6</v>
      </c>
      <c r="F86" s="551">
        <f t="shared" si="0"/>
        <v>2563.8000000000002</v>
      </c>
      <c r="G86" s="555">
        <v>39</v>
      </c>
      <c r="H86" s="553">
        <v>854.6</v>
      </c>
      <c r="I86" s="554">
        <f t="shared" si="1"/>
        <v>33329.4</v>
      </c>
    </row>
    <row r="87" spans="1:9" ht="13.6" customHeight="1">
      <c r="A87" s="145"/>
      <c r="B87" s="549" t="s">
        <v>2759</v>
      </c>
      <c r="C87" s="549" t="s">
        <v>2760</v>
      </c>
      <c r="D87" s="550">
        <v>38</v>
      </c>
      <c r="E87" s="551">
        <v>931.7</v>
      </c>
      <c r="F87" s="551">
        <f t="shared" si="0"/>
        <v>35404.6</v>
      </c>
      <c r="G87" s="555"/>
      <c r="H87" s="553"/>
      <c r="I87" s="554">
        <f t="shared" si="1"/>
        <v>0</v>
      </c>
    </row>
    <row r="88" spans="1:9" ht="13.6" customHeight="1">
      <c r="A88" s="145"/>
      <c r="B88" s="567" t="s">
        <v>2761</v>
      </c>
      <c r="C88" s="567" t="s">
        <v>2762</v>
      </c>
      <c r="D88" s="569">
        <v>49</v>
      </c>
      <c r="E88" s="551">
        <v>1435.67</v>
      </c>
      <c r="F88" s="551">
        <f t="shared" si="0"/>
        <v>70347.83</v>
      </c>
      <c r="G88" s="555">
        <v>49</v>
      </c>
      <c r="H88" s="553">
        <v>1299.74</v>
      </c>
      <c r="I88" s="554">
        <f t="shared" si="1"/>
        <v>63687.26</v>
      </c>
    </row>
    <row r="89" spans="1:9" ht="13.6" customHeight="1">
      <c r="A89" s="145"/>
      <c r="B89" s="549" t="s">
        <v>2763</v>
      </c>
      <c r="C89" s="549" t="s">
        <v>2764</v>
      </c>
      <c r="D89" s="550">
        <v>10</v>
      </c>
      <c r="E89" s="551">
        <v>1299.74</v>
      </c>
      <c r="F89" s="551">
        <f t="shared" si="0"/>
        <v>12997.4</v>
      </c>
      <c r="G89" s="555">
        <v>10</v>
      </c>
      <c r="H89" s="553">
        <v>1299.74</v>
      </c>
      <c r="I89" s="554">
        <f t="shared" si="1"/>
        <v>12997.4</v>
      </c>
    </row>
    <row r="90" spans="1:9" ht="13.6" customHeight="1">
      <c r="A90" s="145"/>
      <c r="B90" s="549" t="s">
        <v>2765</v>
      </c>
      <c r="C90" s="549" t="s">
        <v>2766</v>
      </c>
      <c r="D90" s="550">
        <v>40</v>
      </c>
      <c r="E90" s="551">
        <v>721.18</v>
      </c>
      <c r="F90" s="551">
        <f t="shared" si="0"/>
        <v>28847.199999999997</v>
      </c>
      <c r="G90" s="555">
        <v>0</v>
      </c>
      <c r="H90" s="553">
        <v>721.18</v>
      </c>
      <c r="I90" s="554">
        <f t="shared" si="1"/>
        <v>0</v>
      </c>
    </row>
    <row r="91" spans="1:9" ht="13.6" customHeight="1">
      <c r="A91" s="145"/>
      <c r="B91" s="549" t="s">
        <v>2767</v>
      </c>
      <c r="C91" s="549" t="s">
        <v>2768</v>
      </c>
      <c r="D91" s="550"/>
      <c r="E91" s="551">
        <v>1749</v>
      </c>
      <c r="F91" s="551">
        <f t="shared" si="0"/>
        <v>0</v>
      </c>
      <c r="G91" s="555"/>
      <c r="H91" s="553"/>
      <c r="I91" s="554">
        <f t="shared" si="1"/>
        <v>0</v>
      </c>
    </row>
    <row r="92" spans="1:9" ht="13.6" customHeight="1">
      <c r="A92" s="145"/>
      <c r="B92" s="567" t="s">
        <v>2769</v>
      </c>
      <c r="C92" s="567" t="s">
        <v>2770</v>
      </c>
      <c r="D92" s="569">
        <v>3</v>
      </c>
      <c r="E92" s="551">
        <v>41706.5</v>
      </c>
      <c r="F92" s="551">
        <f t="shared" si="0"/>
        <v>125119.5</v>
      </c>
      <c r="G92" s="555">
        <v>3</v>
      </c>
      <c r="H92" s="553">
        <v>11152.9</v>
      </c>
      <c r="I92" s="554">
        <f t="shared" si="1"/>
        <v>33458.699999999997</v>
      </c>
    </row>
    <row r="93" spans="1:9" ht="13.6" customHeight="1">
      <c r="A93" s="145"/>
      <c r="B93" s="570" t="s">
        <v>2771</v>
      </c>
      <c r="C93" s="567" t="s">
        <v>2772</v>
      </c>
      <c r="D93" s="569">
        <v>4</v>
      </c>
      <c r="E93" s="551">
        <v>31223.31</v>
      </c>
      <c r="F93" s="551">
        <f t="shared" si="0"/>
        <v>124893.24</v>
      </c>
      <c r="G93" s="555">
        <v>3</v>
      </c>
      <c r="H93" s="553">
        <v>31223.31</v>
      </c>
      <c r="I93" s="554">
        <f t="shared" si="1"/>
        <v>93669.930000000008</v>
      </c>
    </row>
    <row r="94" spans="1:9" ht="13.6" customHeight="1">
      <c r="A94" s="145"/>
      <c r="B94" s="549" t="s">
        <v>2773</v>
      </c>
      <c r="C94" s="549" t="s">
        <v>2774</v>
      </c>
      <c r="D94" s="550">
        <v>21</v>
      </c>
      <c r="E94" s="551">
        <v>2447.4299999999998</v>
      </c>
      <c r="F94" s="551">
        <f t="shared" si="0"/>
        <v>51396.03</v>
      </c>
      <c r="G94" s="555"/>
      <c r="H94" s="553"/>
      <c r="I94" s="554">
        <f t="shared" si="1"/>
        <v>0</v>
      </c>
    </row>
    <row r="95" spans="1:9" ht="13.6" customHeight="1">
      <c r="A95" s="145"/>
      <c r="B95" s="549" t="s">
        <v>2773</v>
      </c>
      <c r="C95" s="549" t="s">
        <v>2774</v>
      </c>
      <c r="D95" s="550">
        <v>83</v>
      </c>
      <c r="E95" s="551">
        <v>2312.8200000000002</v>
      </c>
      <c r="F95" s="551">
        <f t="shared" si="0"/>
        <v>191964.06000000003</v>
      </c>
      <c r="G95" s="555">
        <v>84</v>
      </c>
      <c r="H95" s="553">
        <v>2552.63</v>
      </c>
      <c r="I95" s="554">
        <f t="shared" si="1"/>
        <v>214420.92</v>
      </c>
    </row>
    <row r="96" spans="1:9" ht="13.6" customHeight="1">
      <c r="A96" s="145"/>
      <c r="B96" s="549" t="s">
        <v>2775</v>
      </c>
      <c r="C96" s="549" t="s">
        <v>2776</v>
      </c>
      <c r="D96" s="550">
        <v>20</v>
      </c>
      <c r="E96" s="551">
        <v>9138.11</v>
      </c>
      <c r="F96" s="551">
        <f t="shared" si="0"/>
        <v>182762.2</v>
      </c>
      <c r="G96" s="555"/>
      <c r="H96" s="553"/>
      <c r="I96" s="554">
        <f t="shared" si="1"/>
        <v>0</v>
      </c>
    </row>
    <row r="97" spans="1:9" ht="13.6" customHeight="1">
      <c r="A97" s="145"/>
      <c r="B97" s="549" t="s">
        <v>2775</v>
      </c>
      <c r="C97" s="549" t="s">
        <v>2776</v>
      </c>
      <c r="D97" s="550">
        <v>82</v>
      </c>
      <c r="E97" s="551">
        <v>8795.06</v>
      </c>
      <c r="F97" s="551">
        <f t="shared" si="0"/>
        <v>721194.91999999993</v>
      </c>
      <c r="G97" s="555">
        <v>82</v>
      </c>
      <c r="H97" s="553">
        <v>9530.64</v>
      </c>
      <c r="I97" s="554">
        <f t="shared" si="1"/>
        <v>781512.48</v>
      </c>
    </row>
    <row r="98" spans="1:9" ht="13.6" customHeight="1">
      <c r="A98" s="145"/>
      <c r="B98" s="549" t="s">
        <v>2777</v>
      </c>
      <c r="C98" s="549" t="s">
        <v>2778</v>
      </c>
      <c r="D98" s="550">
        <v>3024</v>
      </c>
      <c r="E98" s="551">
        <v>265.97000000000003</v>
      </c>
      <c r="F98" s="551">
        <f t="shared" si="0"/>
        <v>804293.28</v>
      </c>
      <c r="G98" s="552">
        <v>2800</v>
      </c>
      <c r="H98" s="553">
        <v>276.01</v>
      </c>
      <c r="I98" s="557">
        <f t="shared" si="1"/>
        <v>772828</v>
      </c>
    </row>
    <row r="99" spans="1:9" ht="13.6" customHeight="1">
      <c r="A99" s="145"/>
      <c r="B99" s="556" t="s">
        <v>2779</v>
      </c>
      <c r="C99" s="549" t="s">
        <v>2780</v>
      </c>
      <c r="D99" s="550">
        <v>7</v>
      </c>
      <c r="E99" s="551">
        <v>700.63</v>
      </c>
      <c r="F99" s="551">
        <f t="shared" si="0"/>
        <v>4904.41</v>
      </c>
      <c r="G99" s="550"/>
      <c r="H99" s="551"/>
      <c r="I99" s="551">
        <f t="shared" si="1"/>
        <v>0</v>
      </c>
    </row>
    <row r="100" spans="1:9" ht="13.6" customHeight="1">
      <c r="A100" s="145"/>
      <c r="B100" s="556" t="s">
        <v>2779</v>
      </c>
      <c r="C100" s="549" t="s">
        <v>2780</v>
      </c>
      <c r="D100" s="571">
        <v>11.3</v>
      </c>
      <c r="E100" s="551">
        <v>706.42</v>
      </c>
      <c r="F100" s="551">
        <f t="shared" si="0"/>
        <v>7982.5460000000003</v>
      </c>
      <c r="G100" s="571">
        <v>30</v>
      </c>
      <c r="H100" s="551">
        <v>700.35</v>
      </c>
      <c r="I100" s="551">
        <f t="shared" si="1"/>
        <v>21010.5</v>
      </c>
    </row>
    <row r="101" spans="1:9" ht="13.6" customHeight="1">
      <c r="A101" s="145"/>
      <c r="B101" s="556" t="s">
        <v>2779</v>
      </c>
      <c r="C101" s="549" t="s">
        <v>2780</v>
      </c>
      <c r="D101" s="571">
        <v>11.8</v>
      </c>
      <c r="E101" s="551">
        <v>700.35</v>
      </c>
      <c r="F101" s="551">
        <f t="shared" si="0"/>
        <v>8264.130000000001</v>
      </c>
      <c r="G101" s="571"/>
      <c r="H101" s="551"/>
      <c r="I101" s="551">
        <f t="shared" si="1"/>
        <v>0</v>
      </c>
    </row>
    <row r="102" spans="1:9" ht="13.6" customHeight="1">
      <c r="A102" s="145"/>
      <c r="B102" s="556" t="s">
        <v>2781</v>
      </c>
      <c r="C102" s="549" t="s">
        <v>2782</v>
      </c>
      <c r="D102" s="572">
        <v>7.4</v>
      </c>
      <c r="E102" s="551">
        <v>1554.54</v>
      </c>
      <c r="F102" s="551">
        <f t="shared" si="0"/>
        <v>11503.596</v>
      </c>
      <c r="G102" s="572">
        <v>7.4</v>
      </c>
      <c r="H102" s="551">
        <v>1554.54</v>
      </c>
      <c r="I102" s="551">
        <f t="shared" si="1"/>
        <v>11503.596</v>
      </c>
    </row>
    <row r="103" spans="1:9" ht="13.6" customHeight="1">
      <c r="A103" s="145"/>
      <c r="B103" s="573" t="s">
        <v>2783</v>
      </c>
      <c r="C103" s="573" t="s">
        <v>2784</v>
      </c>
      <c r="D103" s="572">
        <v>1</v>
      </c>
      <c r="E103" s="551">
        <v>706.42</v>
      </c>
      <c r="F103" s="551">
        <f t="shared" si="0"/>
        <v>706.42</v>
      </c>
      <c r="G103" s="572">
        <v>1</v>
      </c>
      <c r="H103" s="551"/>
      <c r="I103" s="551">
        <f t="shared" si="1"/>
        <v>0</v>
      </c>
    </row>
    <row r="104" spans="1:9" ht="13.6" customHeight="1">
      <c r="A104" s="145"/>
      <c r="B104" s="573" t="s">
        <v>2783</v>
      </c>
      <c r="C104" s="573" t="s">
        <v>2784</v>
      </c>
      <c r="D104" s="572">
        <v>5.9</v>
      </c>
      <c r="E104" s="551">
        <v>700.35</v>
      </c>
      <c r="F104" s="551">
        <f t="shared" si="0"/>
        <v>4132.0650000000005</v>
      </c>
      <c r="G104" s="572">
        <v>34.5</v>
      </c>
      <c r="H104" s="551">
        <v>700.35</v>
      </c>
      <c r="I104" s="551">
        <f t="shared" si="1"/>
        <v>24162.075000000001</v>
      </c>
    </row>
    <row r="105" spans="1:9" ht="13.6" customHeight="1">
      <c r="A105" s="145"/>
      <c r="B105" s="573" t="s">
        <v>2783</v>
      </c>
      <c r="C105" s="573" t="s">
        <v>2784</v>
      </c>
      <c r="D105" s="572">
        <v>27.6</v>
      </c>
      <c r="E105" s="551">
        <v>700.63</v>
      </c>
      <c r="F105" s="551">
        <f t="shared" si="0"/>
        <v>19337.388000000003</v>
      </c>
      <c r="G105" s="572"/>
      <c r="H105" s="551"/>
      <c r="I105" s="551">
        <f t="shared" si="1"/>
        <v>0</v>
      </c>
    </row>
    <row r="106" spans="1:9" ht="13.6" customHeight="1">
      <c r="A106" s="145"/>
      <c r="B106" s="562" t="s">
        <v>2785</v>
      </c>
      <c r="C106" s="562" t="s">
        <v>2786</v>
      </c>
      <c r="D106" s="565">
        <v>1432</v>
      </c>
      <c r="E106" s="551">
        <v>62.37</v>
      </c>
      <c r="F106" s="551">
        <f t="shared" si="0"/>
        <v>89313.84</v>
      </c>
      <c r="G106" s="552">
        <v>1288</v>
      </c>
      <c r="H106" s="553">
        <v>64.87</v>
      </c>
      <c r="I106" s="554">
        <f t="shared" si="1"/>
        <v>83552.560000000012</v>
      </c>
    </row>
    <row r="107" spans="1:9" ht="13.6" customHeight="1">
      <c r="A107" s="145"/>
      <c r="B107" s="549" t="s">
        <v>2787</v>
      </c>
      <c r="C107" s="549" t="s">
        <v>2788</v>
      </c>
      <c r="D107" s="550">
        <v>336</v>
      </c>
      <c r="E107" s="551">
        <v>62.37</v>
      </c>
      <c r="F107" s="551">
        <f t="shared" si="0"/>
        <v>20956.32</v>
      </c>
      <c r="G107" s="552"/>
      <c r="H107" s="553"/>
      <c r="I107" s="554">
        <f t="shared" si="1"/>
        <v>0</v>
      </c>
    </row>
    <row r="108" spans="1:9" ht="13.6" customHeight="1">
      <c r="A108" s="145"/>
      <c r="B108" s="549" t="s">
        <v>2787</v>
      </c>
      <c r="C108" s="549" t="s">
        <v>2788</v>
      </c>
      <c r="D108" s="550">
        <v>3529</v>
      </c>
      <c r="E108" s="551">
        <v>42.8</v>
      </c>
      <c r="F108" s="551">
        <f t="shared" si="0"/>
        <v>151041.19999999998</v>
      </c>
      <c r="G108" s="550">
        <v>3200</v>
      </c>
      <c r="H108" s="551">
        <v>64.87</v>
      </c>
      <c r="I108" s="551">
        <f t="shared" si="1"/>
        <v>207584</v>
      </c>
    </row>
    <row r="109" spans="1:9" ht="13.6" customHeight="1">
      <c r="A109" s="145"/>
      <c r="B109" s="562" t="s">
        <v>2789</v>
      </c>
      <c r="C109" s="563" t="s">
        <v>2790</v>
      </c>
      <c r="D109" s="565">
        <v>1582</v>
      </c>
      <c r="E109" s="551">
        <v>62.37</v>
      </c>
      <c r="F109" s="551">
        <f t="shared" si="0"/>
        <v>98669.34</v>
      </c>
      <c r="G109" s="555">
        <v>896</v>
      </c>
      <c r="H109" s="553">
        <v>64.87</v>
      </c>
      <c r="I109" s="554">
        <f t="shared" si="1"/>
        <v>58123.520000000004</v>
      </c>
    </row>
    <row r="110" spans="1:9" ht="13.6" customHeight="1">
      <c r="A110" s="145"/>
      <c r="B110" s="562" t="s">
        <v>2789</v>
      </c>
      <c r="C110" s="563" t="s">
        <v>2790</v>
      </c>
      <c r="D110" s="565">
        <v>3044</v>
      </c>
      <c r="E110" s="551">
        <v>42.8</v>
      </c>
      <c r="F110" s="551">
        <f t="shared" si="0"/>
        <v>130283.2</v>
      </c>
      <c r="G110" s="552">
        <v>2890</v>
      </c>
      <c r="H110" s="553">
        <v>64.87</v>
      </c>
      <c r="I110" s="554">
        <f t="shared" si="1"/>
        <v>187474.30000000002</v>
      </c>
    </row>
    <row r="111" spans="1:9" ht="13.6" customHeight="1">
      <c r="A111" s="145"/>
      <c r="B111" s="549" t="s">
        <v>2791</v>
      </c>
      <c r="C111" s="549" t="s">
        <v>2792</v>
      </c>
      <c r="D111" s="550">
        <v>2</v>
      </c>
      <c r="E111" s="551">
        <v>76.78</v>
      </c>
      <c r="F111" s="551">
        <f t="shared" si="0"/>
        <v>153.56</v>
      </c>
      <c r="G111" s="555">
        <v>0</v>
      </c>
      <c r="H111" s="553">
        <v>76.78</v>
      </c>
      <c r="I111" s="554">
        <f t="shared" si="1"/>
        <v>0</v>
      </c>
    </row>
    <row r="112" spans="1:9" ht="13.6" customHeight="1">
      <c r="A112" s="145"/>
      <c r="B112" s="549" t="s">
        <v>2793</v>
      </c>
      <c r="C112" s="549" t="s">
        <v>2794</v>
      </c>
      <c r="D112" s="550">
        <v>13</v>
      </c>
      <c r="E112" s="551">
        <v>9.31</v>
      </c>
      <c r="F112" s="551">
        <f t="shared" si="0"/>
        <v>121.03</v>
      </c>
      <c r="G112" s="555">
        <v>0</v>
      </c>
      <c r="H112" s="553">
        <v>9.31</v>
      </c>
      <c r="I112" s="557">
        <f t="shared" si="1"/>
        <v>0</v>
      </c>
    </row>
    <row r="113" spans="1:9" ht="13.6" customHeight="1">
      <c r="A113" s="145"/>
      <c r="B113" s="549" t="s">
        <v>2795</v>
      </c>
      <c r="C113" s="549" t="s">
        <v>2796</v>
      </c>
      <c r="D113" s="550">
        <v>5</v>
      </c>
      <c r="E113" s="551">
        <v>53.98</v>
      </c>
      <c r="F113" s="551">
        <f t="shared" ref="F113:F121" si="2">D113*E113</f>
        <v>269.89999999999998</v>
      </c>
      <c r="G113" s="555">
        <v>0</v>
      </c>
      <c r="H113" s="553">
        <v>53.98</v>
      </c>
      <c r="I113" s="554">
        <f t="shared" ref="I113:I121" si="3">G113*H113</f>
        <v>0</v>
      </c>
    </row>
    <row r="114" spans="1:9" ht="13.6" customHeight="1">
      <c r="A114" s="145"/>
      <c r="B114" s="562" t="s">
        <v>2797</v>
      </c>
      <c r="C114" s="562" t="s">
        <v>2798</v>
      </c>
      <c r="D114" s="565">
        <v>240</v>
      </c>
      <c r="E114" s="551">
        <v>163.9</v>
      </c>
      <c r="F114" s="551">
        <f t="shared" si="2"/>
        <v>39336</v>
      </c>
      <c r="G114" s="555">
        <v>220</v>
      </c>
      <c r="H114" s="553">
        <v>2.12</v>
      </c>
      <c r="I114" s="554">
        <f t="shared" si="3"/>
        <v>466.40000000000003</v>
      </c>
    </row>
    <row r="115" spans="1:9" ht="13.6" customHeight="1">
      <c r="A115" s="145"/>
      <c r="B115" s="549" t="s">
        <v>2799</v>
      </c>
      <c r="C115" s="549" t="s">
        <v>2800</v>
      </c>
      <c r="D115" s="550">
        <v>125</v>
      </c>
      <c r="E115" s="551">
        <v>567.6</v>
      </c>
      <c r="F115" s="551">
        <f t="shared" si="2"/>
        <v>70950</v>
      </c>
      <c r="G115" s="555"/>
      <c r="H115" s="553">
        <v>655.6</v>
      </c>
      <c r="I115" s="554">
        <f t="shared" si="3"/>
        <v>0</v>
      </c>
    </row>
    <row r="116" spans="1:9" ht="13.6" customHeight="1">
      <c r="A116" s="145"/>
      <c r="B116" s="549" t="s">
        <v>2799</v>
      </c>
      <c r="C116" s="549" t="s">
        <v>2800</v>
      </c>
      <c r="D116" s="550">
        <v>150</v>
      </c>
      <c r="E116" s="551">
        <v>655.6</v>
      </c>
      <c r="F116" s="551">
        <f t="shared" si="2"/>
        <v>98340</v>
      </c>
      <c r="G116" s="555">
        <v>250</v>
      </c>
      <c r="H116" s="553">
        <v>2.12</v>
      </c>
      <c r="I116" s="554">
        <f t="shared" si="3"/>
        <v>530</v>
      </c>
    </row>
    <row r="117" spans="1:9" ht="13.6" customHeight="1">
      <c r="A117" s="145"/>
      <c r="B117" s="573" t="s">
        <v>2801</v>
      </c>
      <c r="C117" s="574" t="s">
        <v>2802</v>
      </c>
      <c r="D117" s="575">
        <v>18</v>
      </c>
      <c r="E117" s="551">
        <v>1288.8800000000001</v>
      </c>
      <c r="F117" s="551">
        <f t="shared" si="2"/>
        <v>23199.840000000004</v>
      </c>
      <c r="G117" s="555">
        <v>18</v>
      </c>
      <c r="H117" s="553">
        <v>1288.8800000000001</v>
      </c>
      <c r="I117" s="554">
        <f t="shared" si="3"/>
        <v>23199.840000000004</v>
      </c>
    </row>
    <row r="118" spans="1:9" ht="13.6" customHeight="1">
      <c r="A118" s="145"/>
      <c r="B118" s="573" t="s">
        <v>2803</v>
      </c>
      <c r="C118" s="574" t="s">
        <v>2804</v>
      </c>
      <c r="D118" s="575">
        <v>3</v>
      </c>
      <c r="E118" s="551">
        <v>642.9</v>
      </c>
      <c r="F118" s="551">
        <f t="shared" si="2"/>
        <v>1928.6999999999998</v>
      </c>
      <c r="G118" s="555">
        <v>3</v>
      </c>
      <c r="H118" s="553">
        <v>642.9</v>
      </c>
      <c r="I118" s="554">
        <f t="shared" si="3"/>
        <v>1928.6999999999998</v>
      </c>
    </row>
    <row r="119" spans="1:9" ht="13.6" customHeight="1">
      <c r="A119" s="145"/>
      <c r="B119" s="549" t="s">
        <v>2805</v>
      </c>
      <c r="C119" s="549" t="s">
        <v>2806</v>
      </c>
      <c r="D119" s="550">
        <v>190</v>
      </c>
      <c r="E119" s="551">
        <v>27.16</v>
      </c>
      <c r="F119" s="551">
        <f t="shared" si="2"/>
        <v>5160.3999999999996</v>
      </c>
      <c r="G119" s="555"/>
      <c r="H119" s="553"/>
      <c r="I119" s="554">
        <f t="shared" si="3"/>
        <v>0</v>
      </c>
    </row>
    <row r="120" spans="1:9" ht="13.6" customHeight="1">
      <c r="A120" s="145"/>
      <c r="B120" s="562" t="s">
        <v>2805</v>
      </c>
      <c r="C120" s="563" t="s">
        <v>2806</v>
      </c>
      <c r="D120" s="565">
        <v>409</v>
      </c>
      <c r="E120" s="551">
        <v>26.52</v>
      </c>
      <c r="F120" s="551">
        <f t="shared" si="2"/>
        <v>10846.68</v>
      </c>
      <c r="G120" s="555">
        <v>0</v>
      </c>
      <c r="H120" s="553">
        <v>26.52</v>
      </c>
      <c r="I120" s="554">
        <f t="shared" si="3"/>
        <v>0</v>
      </c>
    </row>
    <row r="121" spans="1:9" ht="13.6" customHeight="1">
      <c r="A121" s="145"/>
      <c r="B121" s="562" t="s">
        <v>2807</v>
      </c>
      <c r="C121" s="563" t="s">
        <v>2808</v>
      </c>
      <c r="D121" s="565">
        <v>53</v>
      </c>
      <c r="E121" s="551">
        <v>26.53</v>
      </c>
      <c r="F121" s="551">
        <f t="shared" si="2"/>
        <v>1406.0900000000001</v>
      </c>
      <c r="G121" s="555">
        <v>0</v>
      </c>
      <c r="H121" s="553">
        <v>26.53</v>
      </c>
      <c r="I121" s="554">
        <f t="shared" si="3"/>
        <v>0</v>
      </c>
    </row>
    <row r="122" spans="1:9" ht="14.3" thickBot="1">
      <c r="A122" s="145"/>
      <c r="B122" s="576"/>
      <c r="C122" s="577" t="s">
        <v>2809</v>
      </c>
      <c r="D122" s="576"/>
      <c r="E122" s="576"/>
      <c r="F122" s="625" t="e">
        <f>SUM(F9:F121)</f>
        <v>#VALUE!</v>
      </c>
      <c r="G122" s="578"/>
      <c r="H122" s="579"/>
      <c r="I122" s="626" t="e">
        <f>SUM(I9:I121)</f>
        <v>#VALUE!</v>
      </c>
    </row>
    <row r="123" spans="1:9">
      <c r="A123" s="580" t="s">
        <v>1753</v>
      </c>
      <c r="B123" s="116"/>
      <c r="C123" s="116"/>
      <c r="D123" s="581"/>
      <c r="E123" s="582"/>
      <c r="F123" s="583"/>
      <c r="G123" s="584"/>
      <c r="H123" s="585"/>
      <c r="I123" s="586"/>
    </row>
    <row r="124" spans="1:9">
      <c r="A124" s="587" t="s">
        <v>2810</v>
      </c>
      <c r="B124" s="378" t="s">
        <v>2811</v>
      </c>
      <c r="C124" s="117"/>
      <c r="D124" s="145">
        <v>205</v>
      </c>
      <c r="E124" s="588">
        <v>892.41</v>
      </c>
      <c r="F124" s="588">
        <f>D124*E124</f>
        <v>182944.05</v>
      </c>
      <c r="G124" s="589">
        <v>222</v>
      </c>
      <c r="H124" s="557">
        <v>901.49</v>
      </c>
      <c r="I124" s="590">
        <f>G124*H124</f>
        <v>200130.78</v>
      </c>
    </row>
    <row r="125" spans="1:9">
      <c r="A125" s="549" t="s">
        <v>2812</v>
      </c>
      <c r="B125" s="840" t="s">
        <v>2813</v>
      </c>
      <c r="C125" s="841"/>
      <c r="D125" s="550">
        <v>51</v>
      </c>
      <c r="E125" s="551">
        <v>1314.5</v>
      </c>
      <c r="F125" s="588">
        <f t="shared" ref="F125:F136" si="4">D125*E125</f>
        <v>67039.5</v>
      </c>
      <c r="G125" s="555">
        <v>291</v>
      </c>
      <c r="H125" s="561">
        <v>1314.5</v>
      </c>
      <c r="I125" s="557">
        <f>G125*H125</f>
        <v>382519.5</v>
      </c>
    </row>
    <row r="126" spans="1:9">
      <c r="A126" s="549" t="s">
        <v>2812</v>
      </c>
      <c r="B126" s="840" t="s">
        <v>2813</v>
      </c>
      <c r="C126" s="841"/>
      <c r="D126" s="550">
        <v>72</v>
      </c>
      <c r="E126" s="551">
        <v>1316.33</v>
      </c>
      <c r="F126" s="588">
        <f t="shared" si="4"/>
        <v>94775.76</v>
      </c>
      <c r="G126" s="555"/>
      <c r="H126" s="561"/>
      <c r="I126" s="557">
        <f t="shared" ref="I126:I135" si="5">G126*H126</f>
        <v>0</v>
      </c>
    </row>
    <row r="127" spans="1:9">
      <c r="A127" s="549" t="s">
        <v>2812</v>
      </c>
      <c r="B127" s="839" t="s">
        <v>2813</v>
      </c>
      <c r="C127" s="839"/>
      <c r="D127" s="550">
        <v>144</v>
      </c>
      <c r="E127" s="551">
        <v>1327.7</v>
      </c>
      <c r="F127" s="588">
        <f t="shared" si="4"/>
        <v>191188.80000000002</v>
      </c>
      <c r="G127" s="555"/>
      <c r="H127" s="561"/>
      <c r="I127" s="557">
        <f t="shared" si="5"/>
        <v>0</v>
      </c>
    </row>
    <row r="128" spans="1:9">
      <c r="A128" s="549" t="s">
        <v>2814</v>
      </c>
      <c r="B128" s="839" t="s">
        <v>2815</v>
      </c>
      <c r="C128" s="839"/>
      <c r="D128" s="550">
        <v>61</v>
      </c>
      <c r="E128" s="551">
        <v>1336.24</v>
      </c>
      <c r="F128" s="588">
        <f t="shared" si="4"/>
        <v>81510.64</v>
      </c>
      <c r="G128" s="555">
        <v>379</v>
      </c>
      <c r="H128" s="561">
        <v>1203.58</v>
      </c>
      <c r="I128" s="557">
        <f t="shared" si="5"/>
        <v>456156.81999999995</v>
      </c>
    </row>
    <row r="129" spans="1:9">
      <c r="A129" s="549" t="s">
        <v>2814</v>
      </c>
      <c r="B129" s="839" t="s">
        <v>2815</v>
      </c>
      <c r="C129" s="839"/>
      <c r="D129" s="550">
        <v>285</v>
      </c>
      <c r="E129" s="551">
        <v>1203.58</v>
      </c>
      <c r="F129" s="588">
        <f t="shared" si="4"/>
        <v>343020.3</v>
      </c>
      <c r="G129" s="555"/>
      <c r="H129" s="561"/>
      <c r="I129" s="557">
        <f t="shared" si="5"/>
        <v>0</v>
      </c>
    </row>
    <row r="130" spans="1:9">
      <c r="A130" s="549" t="s">
        <v>2816</v>
      </c>
      <c r="B130" s="839" t="s">
        <v>2817</v>
      </c>
      <c r="C130" s="839"/>
      <c r="D130" s="550"/>
      <c r="E130" s="551">
        <v>14676.86</v>
      </c>
      <c r="F130" s="588">
        <f t="shared" si="4"/>
        <v>0</v>
      </c>
      <c r="G130" s="555"/>
      <c r="H130" s="561"/>
      <c r="I130" s="557">
        <f t="shared" si="5"/>
        <v>0</v>
      </c>
    </row>
    <row r="131" spans="1:9">
      <c r="A131" s="549" t="s">
        <v>2818</v>
      </c>
      <c r="B131" s="839" t="s">
        <v>2819</v>
      </c>
      <c r="C131" s="839"/>
      <c r="D131" s="550">
        <v>6</v>
      </c>
      <c r="E131" s="551">
        <v>1236.03</v>
      </c>
      <c r="F131" s="588">
        <f t="shared" si="4"/>
        <v>7416.18</v>
      </c>
      <c r="G131" s="555">
        <v>6</v>
      </c>
      <c r="H131" s="561">
        <v>1242.3699999999999</v>
      </c>
      <c r="I131" s="557">
        <f t="shared" si="5"/>
        <v>7454.2199999999993</v>
      </c>
    </row>
    <row r="132" spans="1:9">
      <c r="A132" s="549" t="s">
        <v>2820</v>
      </c>
      <c r="B132" s="839" t="s">
        <v>2821</v>
      </c>
      <c r="C132" s="839"/>
      <c r="D132" s="550">
        <v>6</v>
      </c>
      <c r="E132" s="551">
        <v>2897.4</v>
      </c>
      <c r="F132" s="588">
        <f t="shared" si="4"/>
        <v>17384.400000000001</v>
      </c>
      <c r="G132" s="555">
        <v>30</v>
      </c>
      <c r="H132" s="561">
        <v>2882</v>
      </c>
      <c r="I132" s="557">
        <f t="shared" si="5"/>
        <v>86460</v>
      </c>
    </row>
    <row r="133" spans="1:9">
      <c r="A133" s="549" t="s">
        <v>2820</v>
      </c>
      <c r="B133" s="839" t="s">
        <v>2821</v>
      </c>
      <c r="C133" s="839"/>
      <c r="D133" s="550">
        <v>23</v>
      </c>
      <c r="E133" s="551">
        <v>2882</v>
      </c>
      <c r="F133" s="588">
        <f t="shared" si="4"/>
        <v>66286</v>
      </c>
      <c r="G133" s="555"/>
      <c r="H133" s="561"/>
      <c r="I133" s="557"/>
    </row>
    <row r="134" spans="1:9">
      <c r="A134" s="549" t="s">
        <v>2822</v>
      </c>
      <c r="B134" s="839" t="s">
        <v>2823</v>
      </c>
      <c r="C134" s="839"/>
      <c r="D134" s="550"/>
      <c r="E134" s="551">
        <v>4445.1000000000004</v>
      </c>
      <c r="F134" s="588">
        <f t="shared" si="4"/>
        <v>0</v>
      </c>
      <c r="G134" s="555"/>
      <c r="H134" s="561"/>
      <c r="I134" s="557">
        <f t="shared" si="5"/>
        <v>0</v>
      </c>
    </row>
    <row r="135" spans="1:9">
      <c r="A135" s="549" t="s">
        <v>2824</v>
      </c>
      <c r="B135" s="839" t="s">
        <v>2825</v>
      </c>
      <c r="C135" s="839"/>
      <c r="D135" s="550">
        <v>24</v>
      </c>
      <c r="E135" s="551">
        <v>1441</v>
      </c>
      <c r="F135" s="588">
        <f t="shared" si="4"/>
        <v>34584</v>
      </c>
      <c r="G135" s="555">
        <v>332</v>
      </c>
      <c r="H135" s="561">
        <v>1441</v>
      </c>
      <c r="I135" s="557">
        <f t="shared" si="5"/>
        <v>478412</v>
      </c>
    </row>
    <row r="136" spans="1:9">
      <c r="A136" s="549" t="s">
        <v>2824</v>
      </c>
      <c r="B136" s="839" t="s">
        <v>2825</v>
      </c>
      <c r="C136" s="839"/>
      <c r="D136" s="550">
        <v>282</v>
      </c>
      <c r="E136" s="551">
        <v>1448.7</v>
      </c>
      <c r="F136" s="588">
        <f t="shared" si="4"/>
        <v>408533.4</v>
      </c>
      <c r="G136" s="555"/>
      <c r="H136" s="553"/>
      <c r="I136" s="557"/>
    </row>
    <row r="137" spans="1:9">
      <c r="A137" s="116"/>
      <c r="B137" s="580" t="s">
        <v>2826</v>
      </c>
      <c r="C137" s="116"/>
      <c r="D137" s="145"/>
      <c r="E137" s="272"/>
      <c r="F137" s="627">
        <f>SUM(F124:F136)</f>
        <v>1494683.0300000003</v>
      </c>
      <c r="G137" s="555"/>
      <c r="H137" s="553"/>
      <c r="I137" s="628">
        <f>SUM(I124:I136)</f>
        <v>1611133.3199999998</v>
      </c>
    </row>
    <row r="138" spans="1:9" ht="14.3" thickBot="1">
      <c r="A138" s="145" t="s">
        <v>79</v>
      </c>
      <c r="B138" s="145"/>
      <c r="C138" s="145"/>
      <c r="D138" s="145"/>
      <c r="E138" s="272"/>
      <c r="F138" s="591"/>
      <c r="G138" s="555"/>
      <c r="H138" s="553"/>
      <c r="I138" s="592"/>
    </row>
    <row r="139" spans="1:9" ht="14.3" thickBot="1">
      <c r="A139" s="197"/>
      <c r="B139" s="200"/>
      <c r="C139" s="200"/>
      <c r="D139" s="197"/>
      <c r="E139" s="197"/>
      <c r="F139" s="198"/>
      <c r="G139" s="197"/>
      <c r="H139" s="507"/>
      <c r="I139" s="198"/>
    </row>
    <row r="140" spans="1:9" ht="14.3" thickBot="1">
      <c r="A140" s="547" t="s">
        <v>80</v>
      </c>
      <c r="B140" s="145"/>
      <c r="C140" s="145"/>
      <c r="D140" s="145"/>
      <c r="E140" s="272"/>
      <c r="F140" s="593">
        <v>33150698.329999998</v>
      </c>
      <c r="G140" s="594"/>
      <c r="H140" s="595"/>
      <c r="I140" s="596"/>
    </row>
    <row r="141" spans="1:9">
      <c r="A141" s="145" t="s">
        <v>64</v>
      </c>
      <c r="B141" s="200" t="s">
        <v>111</v>
      </c>
      <c r="C141" s="187"/>
      <c r="D141" s="187"/>
      <c r="E141" s="187"/>
      <c r="F141" s="597">
        <v>5118131.55</v>
      </c>
      <c r="G141" s="598"/>
      <c r="H141" s="599"/>
      <c r="I141" s="600">
        <v>5335410.92</v>
      </c>
    </row>
    <row r="142" spans="1:9">
      <c r="A142" s="145" t="s">
        <v>65</v>
      </c>
      <c r="B142" s="200" t="s">
        <v>269</v>
      </c>
      <c r="C142" s="187"/>
      <c r="D142" s="187"/>
      <c r="E142" s="187"/>
      <c r="F142" s="601">
        <v>10810020.619999999</v>
      </c>
      <c r="G142" s="598"/>
      <c r="H142" s="599"/>
      <c r="I142" s="601">
        <v>11268937</v>
      </c>
    </row>
    <row r="143" spans="1:9">
      <c r="A143" s="145" t="s">
        <v>66</v>
      </c>
      <c r="B143" s="200" t="s">
        <v>113</v>
      </c>
      <c r="C143" s="187"/>
      <c r="D143" s="187"/>
      <c r="E143" s="187"/>
      <c r="F143" s="601">
        <v>1660460.8</v>
      </c>
      <c r="G143" s="598"/>
      <c r="H143" s="599"/>
      <c r="I143" s="600">
        <v>1730952.12</v>
      </c>
    </row>
    <row r="144" spans="1:9">
      <c r="A144" s="145" t="s">
        <v>67</v>
      </c>
      <c r="B144" s="200" t="s">
        <v>114</v>
      </c>
      <c r="C144" s="187"/>
      <c r="D144" s="187"/>
      <c r="E144" s="187"/>
      <c r="F144" s="601">
        <v>243834.38</v>
      </c>
      <c r="G144" s="598"/>
      <c r="H144" s="599"/>
      <c r="I144" s="600">
        <v>254185.84</v>
      </c>
    </row>
    <row r="145" spans="1:9">
      <c r="A145" s="145" t="s">
        <v>68</v>
      </c>
      <c r="B145" s="200" t="s">
        <v>112</v>
      </c>
      <c r="C145" s="187"/>
      <c r="D145" s="187"/>
      <c r="E145" s="187"/>
      <c r="F145" s="601">
        <v>39669.68</v>
      </c>
      <c r="G145" s="598"/>
      <c r="H145" s="599"/>
      <c r="I145" s="602">
        <v>41353.769999999997</v>
      </c>
    </row>
    <row r="146" spans="1:9">
      <c r="A146" s="145" t="s">
        <v>69</v>
      </c>
      <c r="B146" s="200" t="s">
        <v>84</v>
      </c>
      <c r="C146" s="187"/>
      <c r="D146" s="187"/>
      <c r="E146" s="187"/>
      <c r="F146" s="601">
        <v>230539.4</v>
      </c>
      <c r="G146" s="598"/>
      <c r="H146" s="599"/>
      <c r="I146" s="602">
        <v>240326.47</v>
      </c>
    </row>
    <row r="147" spans="1:9">
      <c r="A147" s="145" t="s">
        <v>70</v>
      </c>
      <c r="B147" s="200" t="s">
        <v>81</v>
      </c>
      <c r="C147" s="187"/>
      <c r="D147" s="187"/>
      <c r="E147" s="187"/>
      <c r="F147" s="601">
        <v>7494654.5199999996</v>
      </c>
      <c r="G147" s="598"/>
      <c r="H147" s="599"/>
      <c r="I147" s="634">
        <v>10312824.109999999</v>
      </c>
    </row>
    <row r="148" spans="1:9">
      <c r="A148" s="145" t="s">
        <v>71</v>
      </c>
      <c r="B148" s="200" t="s">
        <v>82</v>
      </c>
      <c r="C148" s="187"/>
      <c r="D148" s="187"/>
      <c r="E148" s="187"/>
      <c r="F148" s="601">
        <v>1051278.73</v>
      </c>
      <c r="G148" s="598"/>
      <c r="H148" s="599"/>
      <c r="I148" s="602">
        <v>1095908.53</v>
      </c>
    </row>
    <row r="149" spans="1:9">
      <c r="A149" s="145" t="s">
        <v>72</v>
      </c>
      <c r="B149" s="200" t="s">
        <v>115</v>
      </c>
      <c r="C149" s="187"/>
      <c r="D149" s="187"/>
      <c r="E149" s="187"/>
      <c r="F149" s="601">
        <v>427605.27</v>
      </c>
      <c r="G149" s="598"/>
      <c r="H149" s="599"/>
      <c r="I149" s="602">
        <v>445758.34</v>
      </c>
    </row>
    <row r="150" spans="1:9">
      <c r="A150" s="145" t="s">
        <v>73</v>
      </c>
      <c r="B150" s="200" t="s">
        <v>110</v>
      </c>
      <c r="C150" s="187"/>
      <c r="D150" s="187"/>
      <c r="E150" s="187"/>
      <c r="F150" s="601">
        <v>5165424.2300000004</v>
      </c>
      <c r="G150" s="598"/>
      <c r="H150" s="599"/>
      <c r="I150" s="602">
        <v>5698711.29</v>
      </c>
    </row>
    <row r="151" spans="1:9">
      <c r="A151" s="145" t="s">
        <v>74</v>
      </c>
      <c r="B151" s="200" t="s">
        <v>85</v>
      </c>
      <c r="C151" s="187"/>
      <c r="D151" s="187"/>
      <c r="E151" s="187"/>
      <c r="F151" s="601">
        <v>36348.78</v>
      </c>
      <c r="G151" s="598"/>
      <c r="H151" s="598"/>
      <c r="I151" s="602">
        <v>37891.89</v>
      </c>
    </row>
    <row r="152" spans="1:9">
      <c r="A152" s="145" t="s">
        <v>75</v>
      </c>
      <c r="B152" s="200" t="s">
        <v>116</v>
      </c>
      <c r="C152" s="187"/>
      <c r="D152" s="187"/>
      <c r="E152" s="187"/>
      <c r="F152" s="601">
        <v>234016.03</v>
      </c>
      <c r="G152" s="598"/>
      <c r="H152" s="598"/>
      <c r="I152" s="602">
        <v>243950.68</v>
      </c>
    </row>
    <row r="153" spans="1:9">
      <c r="A153" s="145" t="s">
        <v>76</v>
      </c>
      <c r="B153" s="200" t="s">
        <v>117</v>
      </c>
      <c r="C153" s="187"/>
      <c r="D153" s="187"/>
      <c r="E153" s="187"/>
      <c r="F153" s="601">
        <v>4796.41</v>
      </c>
      <c r="G153" s="598"/>
      <c r="H153" s="598"/>
      <c r="I153" s="602">
        <v>4994.18</v>
      </c>
    </row>
    <row r="154" spans="1:9">
      <c r="A154" s="145" t="s">
        <v>77</v>
      </c>
      <c r="B154" s="603" t="s">
        <v>83</v>
      </c>
      <c r="C154" s="187"/>
      <c r="D154" s="187"/>
      <c r="E154" s="187"/>
      <c r="F154" s="604">
        <v>633917.93000000005</v>
      </c>
      <c r="G154" s="598"/>
      <c r="H154" s="598"/>
      <c r="I154" s="602">
        <v>664794.86</v>
      </c>
    </row>
    <row r="155" spans="1:9">
      <c r="A155" s="145"/>
      <c r="B155" s="603"/>
      <c r="C155" s="605" t="s">
        <v>2809</v>
      </c>
      <c r="D155" s="606"/>
      <c r="E155" s="606"/>
      <c r="F155" s="607">
        <f>SUM(F141:F154)</f>
        <v>33150698.329999998</v>
      </c>
      <c r="G155" s="608"/>
      <c r="H155" s="608"/>
      <c r="I155" s="629">
        <f>SUM(I141:I154)</f>
        <v>37376000</v>
      </c>
    </row>
    <row r="156" spans="1:9">
      <c r="A156" s="145"/>
      <c r="B156" s="609" t="s">
        <v>83</v>
      </c>
      <c r="C156" s="606"/>
      <c r="D156" s="606"/>
      <c r="E156" s="606"/>
      <c r="F156" s="610"/>
      <c r="G156" s="608"/>
      <c r="H156" s="608"/>
      <c r="I156" s="611"/>
    </row>
    <row r="157" spans="1:9" ht="14.3" customHeight="1">
      <c r="A157" s="145"/>
      <c r="B157" s="549" t="s">
        <v>2827</v>
      </c>
      <c r="C157" s="612" t="s">
        <v>2828</v>
      </c>
      <c r="D157" s="613"/>
      <c r="E157" s="187"/>
      <c r="F157" s="600">
        <v>13242.63</v>
      </c>
      <c r="G157" s="598"/>
      <c r="H157" s="598"/>
      <c r="I157" s="614">
        <v>13242.63</v>
      </c>
    </row>
    <row r="158" spans="1:9" ht="14.3" customHeight="1">
      <c r="A158" s="145"/>
      <c r="B158" s="549" t="s">
        <v>2829</v>
      </c>
      <c r="C158" s="612" t="s">
        <v>2830</v>
      </c>
      <c r="D158" s="613"/>
      <c r="E158" s="187"/>
      <c r="F158" s="600">
        <v>320049.69</v>
      </c>
      <c r="G158" s="598"/>
      <c r="H158" s="598"/>
      <c r="I158" s="614">
        <v>320049.69</v>
      </c>
    </row>
    <row r="159" spans="1:9" ht="14.3" customHeight="1">
      <c r="A159" s="145"/>
      <c r="B159" s="633" t="s">
        <v>2831</v>
      </c>
      <c r="C159" s="612" t="s">
        <v>2832</v>
      </c>
      <c r="D159" s="613"/>
      <c r="E159" s="187"/>
      <c r="F159" s="601">
        <v>1627127.67</v>
      </c>
      <c r="G159" s="598"/>
      <c r="H159" s="598"/>
      <c r="I159" s="614">
        <v>1627127.67</v>
      </c>
    </row>
    <row r="160" spans="1:9">
      <c r="A160" s="145"/>
      <c r="B160" s="615"/>
      <c r="C160" s="616" t="s">
        <v>2833</v>
      </c>
      <c r="D160" s="615"/>
      <c r="E160" s="617"/>
      <c r="F160" s="630">
        <f>SUM(F157:F159)</f>
        <v>1960419.99</v>
      </c>
      <c r="G160" s="618"/>
      <c r="H160" s="619"/>
      <c r="I160" s="620">
        <f>SUM(I157:I159)</f>
        <v>1960419.99</v>
      </c>
    </row>
    <row r="161" spans="1:9">
      <c r="A161" s="278" t="s">
        <v>86</v>
      </c>
      <c r="B161" s="621"/>
      <c r="C161" s="621"/>
      <c r="D161" s="622"/>
      <c r="E161" s="623"/>
      <c r="F161" s="631" t="e">
        <f>F122+F137+F155+F160</f>
        <v>#VALUE!</v>
      </c>
      <c r="G161" s="624"/>
      <c r="H161" s="624"/>
      <c r="I161" s="632" t="e">
        <f>I122+I137+I155+I160</f>
        <v>#VALUE!</v>
      </c>
    </row>
  </sheetData>
  <mergeCells count="17">
    <mergeCell ref="B132:C132"/>
    <mergeCell ref="B133:C133"/>
    <mergeCell ref="B134:C134"/>
    <mergeCell ref="B135:C135"/>
    <mergeCell ref="B136:C136"/>
    <mergeCell ref="B130:C130"/>
    <mergeCell ref="B131:C131"/>
    <mergeCell ref="B125:C125"/>
    <mergeCell ref="B126:C126"/>
    <mergeCell ref="B127:C127"/>
    <mergeCell ref="B128:C128"/>
    <mergeCell ref="B129:C129"/>
    <mergeCell ref="G5:I5"/>
    <mergeCell ref="D5:F5"/>
    <mergeCell ref="A5:A6"/>
    <mergeCell ref="B5:B6"/>
    <mergeCell ref="C5:C6"/>
  </mergeCells>
  <phoneticPr fontId="12" type="noConversion"/>
  <pageMargins left="0" right="0" top="0" bottom="0" header="0.31496062992125984" footer="0.31496062992125984"/>
  <pageSetup paperSize="9" fitToHeight="0" orientation="landscape" horizontalDpi="1200" verticalDpi="1200" r:id="rId1"/>
  <headerFooter alignWithMargins="0">
    <oddFooter>&amp;R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view="pageBreakPreview" topLeftCell="A50" zoomScaleSheetLayoutView="100" workbookViewId="0">
      <selection activeCell="J60" sqref="J60"/>
    </sheetView>
  </sheetViews>
  <sheetFormatPr defaultColWidth="9.125" defaultRowHeight="10.9"/>
  <cols>
    <col min="1" max="1" width="9.375" style="14" customWidth="1"/>
    <col min="2" max="2" width="28.375" style="14" customWidth="1"/>
    <col min="3" max="3" width="7.75" style="14" customWidth="1"/>
    <col min="4" max="4" width="9.875" style="14" customWidth="1"/>
    <col min="5" max="5" width="10.75" style="14" customWidth="1"/>
    <col min="6" max="6" width="7.25" style="14" customWidth="1"/>
    <col min="7" max="7" width="7.75" style="14" customWidth="1"/>
    <col min="8" max="8" width="9.875" style="14" customWidth="1"/>
    <col min="9" max="9" width="7.75" style="14" customWidth="1"/>
    <col min="10" max="10" width="8" style="14" customWidth="1"/>
    <col min="11" max="16384" width="9.125" style="14"/>
  </cols>
  <sheetData>
    <row r="1" spans="1:10" ht="11.55">
      <c r="A1" s="216"/>
      <c r="B1" s="217" t="s">
        <v>167</v>
      </c>
      <c r="C1" s="208" t="str">
        <f>Kadar.ode.!C1</f>
        <v>ОПШТА БОЛНИЦА СЕНТА</v>
      </c>
      <c r="D1" s="212"/>
      <c r="E1" s="212"/>
      <c r="F1" s="212"/>
      <c r="G1" s="214"/>
    </row>
    <row r="2" spans="1:10" ht="11.55">
      <c r="A2" s="216"/>
      <c r="B2" s="217" t="s">
        <v>168</v>
      </c>
      <c r="C2" s="208" t="str">
        <f>Kadar.ode.!C2</f>
        <v>08923507</v>
      </c>
      <c r="D2" s="212"/>
      <c r="E2" s="212"/>
      <c r="F2" s="212"/>
      <c r="G2" s="214"/>
    </row>
    <row r="3" spans="1:10" ht="11.55">
      <c r="A3" s="216"/>
      <c r="B3" s="217"/>
      <c r="C3" s="208"/>
      <c r="D3" s="212"/>
      <c r="E3" s="212"/>
      <c r="F3" s="212"/>
      <c r="G3" s="214"/>
    </row>
    <row r="4" spans="1:10" ht="14.3">
      <c r="A4" s="216"/>
      <c r="B4" s="217" t="s">
        <v>1811</v>
      </c>
      <c r="C4" s="209" t="s">
        <v>270</v>
      </c>
      <c r="D4" s="213"/>
      <c r="E4" s="213"/>
      <c r="F4" s="213"/>
      <c r="G4" s="215"/>
    </row>
    <row r="5" spans="1:10" s="15" customFormat="1" ht="15.65"/>
    <row r="6" spans="1:10" ht="11.25" customHeight="1">
      <c r="A6" s="803" t="s">
        <v>51</v>
      </c>
      <c r="B6" s="803" t="s">
        <v>297</v>
      </c>
      <c r="C6" s="842" t="s">
        <v>1817</v>
      </c>
      <c r="D6" s="843"/>
      <c r="E6" s="843"/>
      <c r="F6" s="844"/>
      <c r="G6" s="842" t="s">
        <v>1852</v>
      </c>
      <c r="H6" s="843"/>
      <c r="I6" s="843"/>
      <c r="J6" s="844"/>
    </row>
    <row r="7" spans="1:10" ht="76.099999999999994">
      <c r="A7" s="803"/>
      <c r="B7" s="803"/>
      <c r="C7" s="142" t="s">
        <v>11</v>
      </c>
      <c r="D7" s="164" t="s">
        <v>48</v>
      </c>
      <c r="E7" s="164" t="s">
        <v>49</v>
      </c>
      <c r="F7" s="341" t="s">
        <v>1750</v>
      </c>
      <c r="G7" s="142" t="s">
        <v>11</v>
      </c>
      <c r="H7" s="164" t="s">
        <v>48</v>
      </c>
      <c r="I7" s="164" t="s">
        <v>49</v>
      </c>
      <c r="J7" s="355" t="s">
        <v>1751</v>
      </c>
    </row>
    <row r="8" spans="1:10" ht="12.9">
      <c r="A8" s="203" t="s">
        <v>303</v>
      </c>
      <c r="B8" s="202"/>
      <c r="C8" s="197"/>
      <c r="D8" s="197"/>
      <c r="E8" s="197"/>
      <c r="F8" s="197"/>
      <c r="G8" s="197"/>
      <c r="H8" s="197"/>
      <c r="I8" s="197"/>
      <c r="J8" s="197"/>
    </row>
    <row r="9" spans="1:10">
      <c r="A9" s="635" t="s">
        <v>2834</v>
      </c>
      <c r="B9" s="636" t="s">
        <v>2835</v>
      </c>
      <c r="C9" s="230">
        <v>7</v>
      </c>
      <c r="D9" s="637">
        <f>C9*E9</f>
        <v>257269.04</v>
      </c>
      <c r="E9" s="637">
        <v>36752.720000000001</v>
      </c>
      <c r="F9" s="230">
        <v>7</v>
      </c>
      <c r="G9" s="230">
        <v>6</v>
      </c>
      <c r="H9" s="601">
        <f>G9*I9</f>
        <v>220516.32</v>
      </c>
      <c r="I9" s="637">
        <v>36752.720000000001</v>
      </c>
      <c r="J9" s="230">
        <v>6</v>
      </c>
    </row>
    <row r="10" spans="1:10">
      <c r="A10" s="635" t="s">
        <v>2836</v>
      </c>
      <c r="B10" s="636" t="s">
        <v>2837</v>
      </c>
      <c r="C10" s="230">
        <v>1</v>
      </c>
      <c r="D10" s="637">
        <f t="shared" ref="D10:D22" si="0">C10*E10</f>
        <v>48715.63</v>
      </c>
      <c r="E10" s="637">
        <v>48715.63</v>
      </c>
      <c r="F10" s="230">
        <v>1</v>
      </c>
      <c r="G10" s="230">
        <v>1</v>
      </c>
      <c r="H10" s="601">
        <f t="shared" ref="H10:H22" si="1">G10*I10</f>
        <v>48715.63</v>
      </c>
      <c r="I10" s="637">
        <v>48715.63</v>
      </c>
      <c r="J10" s="230">
        <v>1</v>
      </c>
    </row>
    <row r="11" spans="1:10">
      <c r="A11" s="635" t="s">
        <v>2838</v>
      </c>
      <c r="B11" s="636" t="s">
        <v>2839</v>
      </c>
      <c r="C11" s="230">
        <v>4</v>
      </c>
      <c r="D11" s="637">
        <f t="shared" si="0"/>
        <v>12760</v>
      </c>
      <c r="E11" s="637">
        <v>3190</v>
      </c>
      <c r="F11" s="230">
        <v>4</v>
      </c>
      <c r="G11" s="230">
        <v>4</v>
      </c>
      <c r="H11" s="601">
        <f t="shared" si="1"/>
        <v>12760</v>
      </c>
      <c r="I11" s="637">
        <v>3190</v>
      </c>
      <c r="J11" s="230">
        <v>4</v>
      </c>
    </row>
    <row r="12" spans="1:10">
      <c r="A12" s="635" t="s">
        <v>2838</v>
      </c>
      <c r="B12" s="636" t="s">
        <v>2839</v>
      </c>
      <c r="C12" s="230">
        <v>26</v>
      </c>
      <c r="D12" s="637">
        <f t="shared" si="0"/>
        <v>50050</v>
      </c>
      <c r="E12" s="637">
        <v>1925</v>
      </c>
      <c r="F12" s="230">
        <v>26</v>
      </c>
      <c r="G12" s="230">
        <v>26</v>
      </c>
      <c r="H12" s="601">
        <f t="shared" si="1"/>
        <v>50050</v>
      </c>
      <c r="I12" s="637">
        <v>1925</v>
      </c>
      <c r="J12" s="230">
        <v>26</v>
      </c>
    </row>
    <row r="13" spans="1:10">
      <c r="A13" s="635" t="s">
        <v>2838</v>
      </c>
      <c r="B13" s="636" t="s">
        <v>2839</v>
      </c>
      <c r="C13" s="230">
        <v>30</v>
      </c>
      <c r="D13" s="637">
        <f t="shared" si="0"/>
        <v>42900</v>
      </c>
      <c r="E13" s="637">
        <v>1430</v>
      </c>
      <c r="F13" s="230">
        <v>30</v>
      </c>
      <c r="G13" s="230">
        <v>30</v>
      </c>
      <c r="H13" s="601">
        <f t="shared" si="1"/>
        <v>42900</v>
      </c>
      <c r="I13" s="637">
        <v>1430</v>
      </c>
      <c r="J13" s="230">
        <v>30</v>
      </c>
    </row>
    <row r="14" spans="1:10">
      <c r="A14" s="635" t="s">
        <v>2838</v>
      </c>
      <c r="B14" s="636" t="s">
        <v>2839</v>
      </c>
      <c r="C14" s="230">
        <v>60</v>
      </c>
      <c r="D14" s="637">
        <f t="shared" si="0"/>
        <v>95700</v>
      </c>
      <c r="E14" s="637">
        <v>1595</v>
      </c>
      <c r="F14" s="230">
        <v>60</v>
      </c>
      <c r="G14" s="230">
        <v>61</v>
      </c>
      <c r="H14" s="601">
        <f t="shared" si="1"/>
        <v>97295</v>
      </c>
      <c r="I14" s="637">
        <v>1595</v>
      </c>
      <c r="J14" s="230">
        <v>61</v>
      </c>
    </row>
    <row r="15" spans="1:10">
      <c r="A15" s="635" t="s">
        <v>2838</v>
      </c>
      <c r="B15" s="636" t="s">
        <v>2839</v>
      </c>
      <c r="C15" s="230">
        <v>80</v>
      </c>
      <c r="D15" s="637">
        <f t="shared" si="0"/>
        <v>88000</v>
      </c>
      <c r="E15" s="637">
        <v>1100</v>
      </c>
      <c r="F15" s="230">
        <v>80</v>
      </c>
      <c r="G15" s="230">
        <v>85</v>
      </c>
      <c r="H15" s="601">
        <f t="shared" si="1"/>
        <v>93500</v>
      </c>
      <c r="I15" s="637">
        <v>1100</v>
      </c>
      <c r="J15" s="230">
        <v>85</v>
      </c>
    </row>
    <row r="16" spans="1:10">
      <c r="A16" s="635" t="s">
        <v>2838</v>
      </c>
      <c r="B16" s="636" t="s">
        <v>2839</v>
      </c>
      <c r="C16" s="230"/>
      <c r="D16" s="637">
        <f t="shared" si="0"/>
        <v>0</v>
      </c>
      <c r="E16" s="637">
        <v>3190</v>
      </c>
      <c r="F16" s="230"/>
      <c r="G16" s="230"/>
      <c r="H16" s="601">
        <f t="shared" si="1"/>
        <v>0</v>
      </c>
      <c r="I16" s="637">
        <v>3190</v>
      </c>
      <c r="J16" s="230"/>
    </row>
    <row r="17" spans="1:10">
      <c r="A17" s="635" t="s">
        <v>2840</v>
      </c>
      <c r="B17" s="636" t="s">
        <v>2837</v>
      </c>
      <c r="C17" s="230">
        <v>4</v>
      </c>
      <c r="D17" s="637">
        <f t="shared" si="0"/>
        <v>329868</v>
      </c>
      <c r="E17" s="637">
        <v>82467</v>
      </c>
      <c r="F17" s="230">
        <v>4</v>
      </c>
      <c r="G17" s="230">
        <v>6</v>
      </c>
      <c r="H17" s="601">
        <f t="shared" si="1"/>
        <v>292293.77999999997</v>
      </c>
      <c r="I17" s="601">
        <v>48715.63</v>
      </c>
      <c r="J17" s="230">
        <v>6</v>
      </c>
    </row>
    <row r="18" spans="1:10">
      <c r="A18" s="635" t="s">
        <v>2841</v>
      </c>
      <c r="B18" s="636" t="s">
        <v>2842</v>
      </c>
      <c r="C18" s="230">
        <v>130</v>
      </c>
      <c r="D18" s="637">
        <f t="shared" si="0"/>
        <v>73788</v>
      </c>
      <c r="E18" s="637">
        <v>567.6</v>
      </c>
      <c r="F18" s="230">
        <v>130</v>
      </c>
      <c r="G18" s="230">
        <v>401</v>
      </c>
      <c r="H18" s="601">
        <f t="shared" si="1"/>
        <v>227607.6</v>
      </c>
      <c r="I18" s="637">
        <v>567.6</v>
      </c>
      <c r="J18" s="230">
        <v>401</v>
      </c>
    </row>
    <row r="19" spans="1:10">
      <c r="A19" s="635" t="s">
        <v>2843</v>
      </c>
      <c r="B19" s="636" t="s">
        <v>2844</v>
      </c>
      <c r="C19" s="230">
        <v>248</v>
      </c>
      <c r="D19" s="637">
        <f t="shared" si="0"/>
        <v>295824.32</v>
      </c>
      <c r="E19" s="637">
        <v>1192.8399999999999</v>
      </c>
      <c r="F19" s="230">
        <v>248</v>
      </c>
      <c r="G19" s="230"/>
      <c r="H19" s="601">
        <f t="shared" si="1"/>
        <v>0</v>
      </c>
      <c r="I19" s="637"/>
      <c r="J19" s="230"/>
    </row>
    <row r="20" spans="1:10">
      <c r="A20" s="635" t="s">
        <v>2843</v>
      </c>
      <c r="B20" s="636" t="s">
        <v>2844</v>
      </c>
      <c r="C20" s="230">
        <v>8</v>
      </c>
      <c r="D20" s="637">
        <f t="shared" si="0"/>
        <v>6230.4</v>
      </c>
      <c r="E20" s="637">
        <v>778.8</v>
      </c>
      <c r="F20" s="230">
        <v>8</v>
      </c>
      <c r="G20" s="230"/>
      <c r="H20" s="601">
        <f t="shared" si="1"/>
        <v>0</v>
      </c>
      <c r="I20" s="637"/>
      <c r="J20" s="230"/>
    </row>
    <row r="21" spans="1:10">
      <c r="A21" s="635" t="s">
        <v>2845</v>
      </c>
      <c r="B21" s="636" t="s">
        <v>2846</v>
      </c>
      <c r="C21" s="230">
        <v>1</v>
      </c>
      <c r="D21" s="637">
        <f t="shared" si="0"/>
        <v>17226</v>
      </c>
      <c r="E21" s="637">
        <v>17226</v>
      </c>
      <c r="F21" s="230">
        <v>1</v>
      </c>
      <c r="G21" s="230">
        <v>2</v>
      </c>
      <c r="H21" s="601">
        <f t="shared" si="1"/>
        <v>34452</v>
      </c>
      <c r="I21" s="637">
        <v>17226</v>
      </c>
      <c r="J21" s="230">
        <v>2</v>
      </c>
    </row>
    <row r="22" spans="1:10">
      <c r="A22" s="635" t="s">
        <v>2845</v>
      </c>
      <c r="B22" s="636" t="s">
        <v>2846</v>
      </c>
      <c r="C22" s="230">
        <v>2</v>
      </c>
      <c r="D22" s="637">
        <f t="shared" si="0"/>
        <v>35156</v>
      </c>
      <c r="E22" s="637">
        <v>17578</v>
      </c>
      <c r="F22" s="230">
        <v>2</v>
      </c>
      <c r="G22" s="230"/>
      <c r="H22" s="601">
        <f t="shared" si="1"/>
        <v>0</v>
      </c>
      <c r="I22" s="637"/>
      <c r="J22" s="230"/>
    </row>
    <row r="23" spans="1:10" ht="12.9">
      <c r="A23" s="635"/>
      <c r="B23" s="636"/>
      <c r="C23" s="230"/>
      <c r="D23" s="638">
        <f>SUM(D9:D22)</f>
        <v>1353487.39</v>
      </c>
      <c r="E23" s="637"/>
      <c r="F23" s="230"/>
      <c r="G23" s="197"/>
      <c r="H23" s="639">
        <f>SUM(H9:H22)</f>
        <v>1120090.33</v>
      </c>
      <c r="I23" s="197"/>
      <c r="J23" s="197"/>
    </row>
    <row r="24" spans="1:10" ht="12.9">
      <c r="A24" s="203" t="s">
        <v>304</v>
      </c>
      <c r="B24" s="640"/>
      <c r="C24" s="197"/>
      <c r="D24" s="600"/>
      <c r="E24" s="600"/>
      <c r="F24" s="197"/>
      <c r="G24" s="197"/>
      <c r="H24" s="600"/>
      <c r="I24" s="197"/>
      <c r="J24" s="197"/>
    </row>
    <row r="25" spans="1:10" ht="12.9">
      <c r="A25" s="357" t="s">
        <v>1738</v>
      </c>
      <c r="B25" s="641"/>
      <c r="C25" s="197"/>
      <c r="D25" s="600"/>
      <c r="E25" s="600"/>
      <c r="F25" s="197"/>
      <c r="G25" s="197"/>
      <c r="H25" s="600"/>
      <c r="I25" s="197"/>
      <c r="J25" s="197"/>
    </row>
    <row r="26" spans="1:10" ht="12.9">
      <c r="A26" s="203" t="s">
        <v>305</v>
      </c>
      <c r="B26" s="640"/>
      <c r="C26" s="197"/>
      <c r="D26" s="600"/>
      <c r="E26" s="600"/>
      <c r="F26" s="197"/>
      <c r="G26" s="197"/>
      <c r="H26" s="600"/>
      <c r="I26" s="197"/>
      <c r="J26" s="197"/>
    </row>
    <row r="27" spans="1:10" ht="12.9">
      <c r="A27" s="203" t="s">
        <v>306</v>
      </c>
      <c r="B27" s="640"/>
      <c r="C27" s="197"/>
      <c r="D27" s="600"/>
      <c r="E27" s="600"/>
      <c r="F27" s="197"/>
      <c r="G27" s="197"/>
      <c r="H27" s="600"/>
      <c r="I27" s="197"/>
      <c r="J27" s="197"/>
    </row>
    <row r="28" spans="1:10" ht="12.9">
      <c r="A28" s="203" t="s">
        <v>307</v>
      </c>
      <c r="B28" s="640"/>
      <c r="C28" s="197"/>
      <c r="D28" s="600"/>
      <c r="E28" s="600"/>
      <c r="F28" s="197"/>
      <c r="G28" s="197"/>
      <c r="H28" s="600"/>
      <c r="I28" s="197"/>
      <c r="J28" s="197"/>
    </row>
    <row r="29" spans="1:10" ht="12.1" customHeight="1">
      <c r="A29" s="203" t="s">
        <v>308</v>
      </c>
      <c r="B29" s="640"/>
      <c r="C29" s="197"/>
      <c r="D29" s="600"/>
      <c r="E29" s="600"/>
      <c r="F29" s="197"/>
      <c r="G29" s="197"/>
      <c r="H29" s="600"/>
      <c r="I29" s="197"/>
      <c r="J29" s="197"/>
    </row>
    <row r="30" spans="1:10" ht="12.1" customHeight="1">
      <c r="A30" s="282" t="s">
        <v>309</v>
      </c>
      <c r="B30" s="203"/>
      <c r="C30" s="197"/>
      <c r="D30" s="600"/>
      <c r="E30" s="600"/>
      <c r="F30" s="197"/>
      <c r="G30" s="197"/>
      <c r="H30" s="600"/>
      <c r="I30" s="197"/>
      <c r="J30" s="197"/>
    </row>
    <row r="31" spans="1:10" ht="12.1" customHeight="1">
      <c r="A31" s="282" t="s">
        <v>310</v>
      </c>
      <c r="B31" s="203"/>
      <c r="C31" s="204"/>
      <c r="D31" s="642"/>
      <c r="E31" s="642"/>
      <c r="F31" s="204"/>
      <c r="G31" s="204"/>
      <c r="H31" s="642"/>
      <c r="I31" s="204"/>
      <c r="J31" s="205"/>
    </row>
    <row r="32" spans="1:10" ht="12.1" customHeight="1">
      <c r="A32" s="573" t="s">
        <v>2847</v>
      </c>
      <c r="B32" s="573" t="s">
        <v>2848</v>
      </c>
      <c r="C32" s="643"/>
      <c r="D32" s="644"/>
      <c r="E32" s="644"/>
      <c r="F32" s="643"/>
      <c r="G32" s="230"/>
      <c r="H32" s="637"/>
      <c r="I32" s="230"/>
      <c r="J32" s="283"/>
    </row>
    <row r="33" spans="1:10" ht="12.1" customHeight="1">
      <c r="A33" s="573" t="s">
        <v>2847</v>
      </c>
      <c r="B33" s="573" t="s">
        <v>2848</v>
      </c>
      <c r="C33" s="230">
        <v>80</v>
      </c>
      <c r="D33" s="637">
        <f>C33*E33</f>
        <v>17600</v>
      </c>
      <c r="E33" s="637">
        <v>220</v>
      </c>
      <c r="F33" s="230">
        <v>80</v>
      </c>
      <c r="G33" s="230">
        <v>80</v>
      </c>
      <c r="H33" s="645">
        <f>G33*I33</f>
        <v>17600</v>
      </c>
      <c r="I33" s="230">
        <v>220</v>
      </c>
      <c r="J33" s="230">
        <v>80</v>
      </c>
    </row>
    <row r="34" spans="1:10" s="15" customFormat="1" ht="12.1" customHeight="1">
      <c r="A34" s="573" t="s">
        <v>2849</v>
      </c>
      <c r="B34" s="646" t="s">
        <v>2850</v>
      </c>
      <c r="C34" s="230">
        <v>8</v>
      </c>
      <c r="D34" s="637">
        <f t="shared" ref="D34:D45" si="2">C34*E34</f>
        <v>4400</v>
      </c>
      <c r="E34" s="637">
        <v>550</v>
      </c>
      <c r="F34" s="230">
        <v>8</v>
      </c>
      <c r="G34" s="230">
        <v>8</v>
      </c>
      <c r="H34" s="645">
        <f t="shared" ref="H34:H58" si="3">G34*I34</f>
        <v>4400</v>
      </c>
      <c r="I34" s="637">
        <v>550</v>
      </c>
      <c r="J34" s="230">
        <v>8</v>
      </c>
    </row>
    <row r="35" spans="1:10" ht="12.1" customHeight="1">
      <c r="A35" s="573" t="s">
        <v>2849</v>
      </c>
      <c r="B35" s="646" t="s">
        <v>2850</v>
      </c>
      <c r="C35" s="230">
        <v>11</v>
      </c>
      <c r="D35" s="637">
        <f t="shared" si="2"/>
        <v>90750</v>
      </c>
      <c r="E35" s="637">
        <v>8250</v>
      </c>
      <c r="F35" s="230">
        <v>11</v>
      </c>
      <c r="G35" s="230">
        <v>11</v>
      </c>
      <c r="H35" s="645">
        <f t="shared" si="3"/>
        <v>90750</v>
      </c>
      <c r="I35" s="637">
        <v>8250</v>
      </c>
      <c r="J35" s="230">
        <v>11</v>
      </c>
    </row>
    <row r="36" spans="1:10" ht="12.1" customHeight="1">
      <c r="A36" s="573" t="s">
        <v>2849</v>
      </c>
      <c r="B36" s="646" t="s">
        <v>2850</v>
      </c>
      <c r="C36" s="230">
        <v>11</v>
      </c>
      <c r="D36" s="637">
        <f t="shared" si="2"/>
        <v>121000</v>
      </c>
      <c r="E36" s="637">
        <v>11000</v>
      </c>
      <c r="F36" s="230">
        <v>11</v>
      </c>
      <c r="G36" s="230">
        <v>12</v>
      </c>
      <c r="H36" s="645">
        <f t="shared" si="3"/>
        <v>132000</v>
      </c>
      <c r="I36" s="637">
        <v>11000</v>
      </c>
      <c r="J36" s="230">
        <v>12</v>
      </c>
    </row>
    <row r="37" spans="1:10" ht="20.399999999999999">
      <c r="A37" s="573" t="s">
        <v>2849</v>
      </c>
      <c r="B37" s="646" t="s">
        <v>2850</v>
      </c>
      <c r="C37" s="230">
        <v>20</v>
      </c>
      <c r="D37" s="637">
        <f t="shared" si="2"/>
        <v>396000</v>
      </c>
      <c r="E37" s="637">
        <v>19800</v>
      </c>
      <c r="F37" s="230">
        <v>20</v>
      </c>
      <c r="G37" s="230">
        <v>22</v>
      </c>
      <c r="H37" s="645">
        <f t="shared" si="3"/>
        <v>435600</v>
      </c>
      <c r="I37" s="637">
        <v>19800</v>
      </c>
      <c r="J37" s="230">
        <v>22</v>
      </c>
    </row>
    <row r="38" spans="1:10" ht="12.1" customHeight="1">
      <c r="A38" s="573" t="s">
        <v>2851</v>
      </c>
      <c r="B38" s="573" t="s">
        <v>2852</v>
      </c>
      <c r="C38" s="230">
        <v>1</v>
      </c>
      <c r="D38" s="637">
        <f t="shared" si="2"/>
        <v>8250</v>
      </c>
      <c r="E38" s="637">
        <v>8250</v>
      </c>
      <c r="F38" s="230">
        <v>1</v>
      </c>
      <c r="G38" s="230">
        <v>1</v>
      </c>
      <c r="H38" s="645">
        <f t="shared" si="3"/>
        <v>8250</v>
      </c>
      <c r="I38" s="637">
        <v>8250</v>
      </c>
      <c r="J38" s="230">
        <v>1</v>
      </c>
    </row>
    <row r="39" spans="1:10" ht="12.1" customHeight="1">
      <c r="A39" s="573" t="s">
        <v>2853</v>
      </c>
      <c r="B39" s="573" t="s">
        <v>2854</v>
      </c>
      <c r="C39" s="230">
        <v>1</v>
      </c>
      <c r="D39" s="637">
        <f t="shared" si="2"/>
        <v>4290</v>
      </c>
      <c r="E39" s="637">
        <v>4290</v>
      </c>
      <c r="F39" s="230">
        <v>1</v>
      </c>
      <c r="G39" s="230">
        <v>2</v>
      </c>
      <c r="H39" s="645">
        <f t="shared" si="3"/>
        <v>8580</v>
      </c>
      <c r="I39" s="637">
        <v>4290</v>
      </c>
      <c r="J39" s="230">
        <v>2</v>
      </c>
    </row>
    <row r="40" spans="1:10" ht="11.55">
      <c r="A40" s="573" t="s">
        <v>2855</v>
      </c>
      <c r="B40" s="573" t="s">
        <v>2856</v>
      </c>
      <c r="C40" s="230">
        <v>6</v>
      </c>
      <c r="D40" s="637">
        <f t="shared" si="2"/>
        <v>23100</v>
      </c>
      <c r="E40" s="637">
        <v>3850</v>
      </c>
      <c r="F40" s="230">
        <v>6</v>
      </c>
      <c r="G40" s="230">
        <v>6</v>
      </c>
      <c r="H40" s="645">
        <f t="shared" si="3"/>
        <v>23100</v>
      </c>
      <c r="I40" s="637">
        <v>3850</v>
      </c>
      <c r="J40" s="230">
        <v>6</v>
      </c>
    </row>
    <row r="41" spans="1:10" ht="12.1" customHeight="1">
      <c r="A41" s="573" t="s">
        <v>2857</v>
      </c>
      <c r="B41" s="573" t="s">
        <v>2858</v>
      </c>
      <c r="C41" s="230">
        <v>1</v>
      </c>
      <c r="D41" s="637">
        <f t="shared" si="2"/>
        <v>1155</v>
      </c>
      <c r="E41" s="637">
        <v>1155</v>
      </c>
      <c r="F41" s="230">
        <v>1</v>
      </c>
      <c r="G41" s="230">
        <v>2</v>
      </c>
      <c r="H41" s="645">
        <f t="shared" si="3"/>
        <v>2310</v>
      </c>
      <c r="I41" s="637">
        <v>1155</v>
      </c>
      <c r="J41" s="230">
        <v>2</v>
      </c>
    </row>
    <row r="42" spans="1:10" ht="11.55">
      <c r="A42" s="573" t="s">
        <v>2857</v>
      </c>
      <c r="B42" s="573" t="s">
        <v>2858</v>
      </c>
      <c r="C42" s="230">
        <v>13</v>
      </c>
      <c r="D42" s="637">
        <f t="shared" si="2"/>
        <v>2860</v>
      </c>
      <c r="E42" s="637">
        <v>220</v>
      </c>
      <c r="F42" s="230">
        <v>13</v>
      </c>
      <c r="G42" s="230">
        <v>15</v>
      </c>
      <c r="H42" s="645">
        <f t="shared" si="3"/>
        <v>3300</v>
      </c>
      <c r="I42" s="637">
        <v>220</v>
      </c>
      <c r="J42" s="230">
        <v>15</v>
      </c>
    </row>
    <row r="43" spans="1:10" ht="11.55">
      <c r="A43" s="573" t="s">
        <v>2859</v>
      </c>
      <c r="B43" s="573" t="s">
        <v>2860</v>
      </c>
      <c r="C43" s="230">
        <v>117</v>
      </c>
      <c r="D43" s="637">
        <f t="shared" si="2"/>
        <v>57915</v>
      </c>
      <c r="E43" s="637">
        <v>495</v>
      </c>
      <c r="F43" s="230">
        <v>117</v>
      </c>
      <c r="G43" s="230">
        <v>117</v>
      </c>
      <c r="H43" s="645">
        <f t="shared" si="3"/>
        <v>57915</v>
      </c>
      <c r="I43" s="637">
        <v>495</v>
      </c>
      <c r="J43" s="230">
        <v>117</v>
      </c>
    </row>
    <row r="44" spans="1:10" ht="11.55">
      <c r="A44" s="573" t="s">
        <v>2859</v>
      </c>
      <c r="B44" s="573" t="s">
        <v>2860</v>
      </c>
      <c r="C44" s="230">
        <v>133</v>
      </c>
      <c r="D44" s="637">
        <f t="shared" si="2"/>
        <v>64372</v>
      </c>
      <c r="E44" s="637">
        <v>484</v>
      </c>
      <c r="F44" s="230">
        <v>133</v>
      </c>
      <c r="G44" s="230">
        <v>133</v>
      </c>
      <c r="H44" s="645">
        <f t="shared" si="3"/>
        <v>64372</v>
      </c>
      <c r="I44" s="637">
        <v>484</v>
      </c>
      <c r="J44" s="230">
        <v>133</v>
      </c>
    </row>
    <row r="45" spans="1:10" ht="11.55">
      <c r="A45" s="573" t="s">
        <v>2861</v>
      </c>
      <c r="B45" s="573" t="s">
        <v>2862</v>
      </c>
      <c r="C45" s="230">
        <v>4</v>
      </c>
      <c r="D45" s="637">
        <f t="shared" si="2"/>
        <v>4840</v>
      </c>
      <c r="E45" s="637">
        <v>1210</v>
      </c>
      <c r="F45" s="230"/>
      <c r="G45" s="230">
        <v>3</v>
      </c>
      <c r="H45" s="645">
        <f t="shared" si="3"/>
        <v>3630</v>
      </c>
      <c r="I45" s="230">
        <v>1210</v>
      </c>
      <c r="J45" s="230">
        <v>4</v>
      </c>
    </row>
    <row r="46" spans="1:10" ht="11.55">
      <c r="A46" s="573" t="s">
        <v>2863</v>
      </c>
      <c r="B46" s="573" t="s">
        <v>2864</v>
      </c>
      <c r="C46" s="230"/>
      <c r="D46" s="637"/>
      <c r="E46" s="637"/>
      <c r="F46" s="230"/>
      <c r="G46" s="230">
        <v>14</v>
      </c>
      <c r="H46" s="645">
        <f t="shared" si="3"/>
        <v>893200</v>
      </c>
      <c r="I46" s="230">
        <v>63800</v>
      </c>
      <c r="J46" s="230">
        <v>15</v>
      </c>
    </row>
    <row r="47" spans="1:10" ht="11.55">
      <c r="A47" s="573" t="s">
        <v>2865</v>
      </c>
      <c r="B47" s="573" t="s">
        <v>2866</v>
      </c>
      <c r="C47" s="230"/>
      <c r="D47" s="637"/>
      <c r="E47" s="637"/>
      <c r="F47" s="230"/>
      <c r="G47" s="230">
        <v>14</v>
      </c>
      <c r="H47" s="645">
        <f t="shared" si="3"/>
        <v>61600</v>
      </c>
      <c r="I47" s="230">
        <v>4400</v>
      </c>
      <c r="J47" s="230">
        <v>15</v>
      </c>
    </row>
    <row r="48" spans="1:10" ht="11.55">
      <c r="A48" s="573" t="s">
        <v>2867</v>
      </c>
      <c r="B48" s="573" t="s">
        <v>2868</v>
      </c>
      <c r="C48" s="230"/>
      <c r="D48" s="637"/>
      <c r="E48" s="637"/>
      <c r="F48" s="230"/>
      <c r="G48" s="230">
        <v>14</v>
      </c>
      <c r="H48" s="645">
        <f t="shared" si="3"/>
        <v>385000</v>
      </c>
      <c r="I48" s="230">
        <v>27500</v>
      </c>
      <c r="J48" s="230">
        <v>15</v>
      </c>
    </row>
    <row r="49" spans="1:10" ht="23.1">
      <c r="A49" s="573" t="s">
        <v>2869</v>
      </c>
      <c r="B49" s="573" t="s">
        <v>2870</v>
      </c>
      <c r="C49" s="230"/>
      <c r="D49" s="637"/>
      <c r="E49" s="637"/>
      <c r="F49" s="230"/>
      <c r="G49" s="230">
        <v>15</v>
      </c>
      <c r="H49" s="645">
        <f t="shared" si="3"/>
        <v>66000</v>
      </c>
      <c r="I49" s="230">
        <v>4400</v>
      </c>
      <c r="J49" s="230">
        <v>15</v>
      </c>
    </row>
    <row r="50" spans="1:10" ht="11.55">
      <c r="A50" s="573" t="s">
        <v>2871</v>
      </c>
      <c r="B50" s="573" t="s">
        <v>2872</v>
      </c>
      <c r="C50" s="230"/>
      <c r="D50" s="637"/>
      <c r="E50" s="637"/>
      <c r="F50" s="230"/>
      <c r="G50" s="230">
        <v>4</v>
      </c>
      <c r="H50" s="645">
        <f t="shared" si="3"/>
        <v>246400</v>
      </c>
      <c r="I50" s="230">
        <v>61600</v>
      </c>
      <c r="J50" s="230">
        <v>4</v>
      </c>
    </row>
    <row r="51" spans="1:10" ht="11.55">
      <c r="A51" s="573" t="s">
        <v>2873</v>
      </c>
      <c r="B51" s="573" t="s">
        <v>2866</v>
      </c>
      <c r="C51" s="230"/>
      <c r="D51" s="637"/>
      <c r="E51" s="637"/>
      <c r="F51" s="230"/>
      <c r="G51" s="230">
        <v>4</v>
      </c>
      <c r="H51" s="645">
        <f t="shared" si="3"/>
        <v>17600</v>
      </c>
      <c r="I51" s="230">
        <v>4400</v>
      </c>
      <c r="J51" s="230">
        <v>4</v>
      </c>
    </row>
    <row r="52" spans="1:10" ht="23.1">
      <c r="A52" s="573" t="s">
        <v>2874</v>
      </c>
      <c r="B52" s="573" t="s">
        <v>2870</v>
      </c>
      <c r="C52" s="230"/>
      <c r="D52" s="637"/>
      <c r="E52" s="637"/>
      <c r="F52" s="230"/>
      <c r="G52" s="230">
        <v>16</v>
      </c>
      <c r="H52" s="645">
        <f t="shared" si="3"/>
        <v>70400</v>
      </c>
      <c r="I52" s="230">
        <v>4400</v>
      </c>
      <c r="J52" s="230">
        <v>4</v>
      </c>
    </row>
    <row r="53" spans="1:10" ht="23.1">
      <c r="A53" s="573" t="s">
        <v>2875</v>
      </c>
      <c r="B53" s="573" t="s">
        <v>2876</v>
      </c>
      <c r="C53" s="230"/>
      <c r="D53" s="637"/>
      <c r="E53" s="637"/>
      <c r="F53" s="230"/>
      <c r="G53" s="230">
        <v>2</v>
      </c>
      <c r="H53" s="645">
        <f t="shared" si="3"/>
        <v>123200</v>
      </c>
      <c r="I53" s="230">
        <v>61600</v>
      </c>
      <c r="J53" s="230">
        <v>2</v>
      </c>
    </row>
    <row r="54" spans="1:10" ht="11.55">
      <c r="A54" s="573" t="s">
        <v>2877</v>
      </c>
      <c r="B54" s="573" t="s">
        <v>2878</v>
      </c>
      <c r="C54" s="230"/>
      <c r="D54" s="637"/>
      <c r="E54" s="637"/>
      <c r="F54" s="230"/>
      <c r="G54" s="230">
        <v>12</v>
      </c>
      <c r="H54" s="645">
        <f t="shared" si="3"/>
        <v>52800</v>
      </c>
      <c r="I54" s="230">
        <v>4400</v>
      </c>
      <c r="J54" s="230">
        <v>2</v>
      </c>
    </row>
    <row r="55" spans="1:10" ht="11.55">
      <c r="A55" s="573" t="s">
        <v>2879</v>
      </c>
      <c r="B55" s="573" t="s">
        <v>2880</v>
      </c>
      <c r="C55" s="230"/>
      <c r="D55" s="637"/>
      <c r="E55" s="637"/>
      <c r="F55" s="230"/>
      <c r="G55" s="230">
        <v>12</v>
      </c>
      <c r="H55" s="645">
        <f t="shared" si="3"/>
        <v>26400</v>
      </c>
      <c r="I55" s="230">
        <v>2200</v>
      </c>
      <c r="J55" s="230">
        <v>2</v>
      </c>
    </row>
    <row r="56" spans="1:10" ht="23.1">
      <c r="A56" s="573" t="s">
        <v>2881</v>
      </c>
      <c r="B56" s="573" t="s">
        <v>2882</v>
      </c>
      <c r="C56" s="230"/>
      <c r="D56" s="637"/>
      <c r="E56" s="637"/>
      <c r="F56" s="230"/>
      <c r="G56" s="230">
        <v>2</v>
      </c>
      <c r="H56" s="645">
        <f t="shared" si="3"/>
        <v>134200</v>
      </c>
      <c r="I56" s="230">
        <v>67100</v>
      </c>
      <c r="J56" s="230">
        <v>2</v>
      </c>
    </row>
    <row r="57" spans="1:10" ht="14.3" customHeight="1">
      <c r="A57" s="573" t="s">
        <v>2883</v>
      </c>
      <c r="B57" s="573" t="s">
        <v>2884</v>
      </c>
      <c r="C57" s="230"/>
      <c r="D57" s="637"/>
      <c r="E57" s="637"/>
      <c r="F57" s="230"/>
      <c r="G57" s="230">
        <v>8</v>
      </c>
      <c r="H57" s="645">
        <f t="shared" si="3"/>
        <v>35200</v>
      </c>
      <c r="I57" s="230">
        <v>4400</v>
      </c>
      <c r="J57" s="230">
        <v>2</v>
      </c>
    </row>
    <row r="58" spans="1:10" ht="14.3" customHeight="1">
      <c r="A58" s="573" t="s">
        <v>2885</v>
      </c>
      <c r="B58" s="573" t="s">
        <v>2886</v>
      </c>
      <c r="C58" s="230"/>
      <c r="D58" s="637"/>
      <c r="E58" s="637"/>
      <c r="F58" s="230"/>
      <c r="G58" s="230">
        <v>8</v>
      </c>
      <c r="H58" s="645">
        <f t="shared" si="3"/>
        <v>17600</v>
      </c>
      <c r="I58" s="230">
        <v>2200</v>
      </c>
      <c r="J58" s="230">
        <v>2</v>
      </c>
    </row>
    <row r="59" spans="1:10" ht="14.3" customHeight="1">
      <c r="A59" s="573" t="s">
        <v>2887</v>
      </c>
      <c r="B59" s="573" t="s">
        <v>2888</v>
      </c>
      <c r="C59" s="230">
        <v>19</v>
      </c>
      <c r="D59" s="637">
        <f>C59*E59</f>
        <v>376200</v>
      </c>
      <c r="E59" s="637">
        <v>19800</v>
      </c>
      <c r="F59" s="230">
        <v>19</v>
      </c>
      <c r="G59" s="647">
        <v>21</v>
      </c>
      <c r="H59" s="648">
        <f>G59*I59</f>
        <v>369600</v>
      </c>
      <c r="I59" s="647">
        <v>17600</v>
      </c>
      <c r="J59" s="647">
        <v>21</v>
      </c>
    </row>
    <row r="60" spans="1:10" ht="23.1">
      <c r="A60" s="573" t="s">
        <v>2889</v>
      </c>
      <c r="B60" s="573" t="s">
        <v>2890</v>
      </c>
      <c r="C60" s="230">
        <v>46</v>
      </c>
      <c r="D60" s="637">
        <f>C60*E60</f>
        <v>276000</v>
      </c>
      <c r="E60" s="649">
        <v>6000</v>
      </c>
      <c r="F60" s="230">
        <v>23</v>
      </c>
      <c r="G60" s="647">
        <v>30</v>
      </c>
      <c r="H60" s="648">
        <f>I60*G60</f>
        <v>180000</v>
      </c>
      <c r="I60" s="650">
        <v>6000</v>
      </c>
      <c r="J60" s="647">
        <v>30</v>
      </c>
    </row>
    <row r="61" spans="1:10" ht="11.55">
      <c r="A61" s="573" t="s">
        <v>2891</v>
      </c>
      <c r="B61" s="573" t="s">
        <v>2892</v>
      </c>
      <c r="C61" s="230">
        <v>18</v>
      </c>
      <c r="D61" s="637">
        <f t="shared" ref="D61:D65" si="4">C61*E61</f>
        <v>594000</v>
      </c>
      <c r="E61" s="649">
        <v>33000</v>
      </c>
      <c r="F61" s="230">
        <v>18</v>
      </c>
      <c r="G61" s="647">
        <v>1</v>
      </c>
      <c r="H61" s="648">
        <f t="shared" ref="H61:H66" si="5">I61*G61</f>
        <v>29700</v>
      </c>
      <c r="I61" s="650">
        <v>29700</v>
      </c>
      <c r="J61" s="647">
        <v>1</v>
      </c>
    </row>
    <row r="62" spans="1:10" ht="11.55">
      <c r="A62" s="573" t="s">
        <v>4848</v>
      </c>
      <c r="B62" s="573" t="s">
        <v>2892</v>
      </c>
      <c r="C62" s="230"/>
      <c r="D62" s="637"/>
      <c r="E62" s="649"/>
      <c r="F62" s="230"/>
      <c r="G62" s="647">
        <v>21</v>
      </c>
      <c r="H62" s="648">
        <f t="shared" si="5"/>
        <v>623700</v>
      </c>
      <c r="I62" s="650">
        <v>29700</v>
      </c>
      <c r="J62" s="647">
        <v>21</v>
      </c>
    </row>
    <row r="63" spans="1:10" ht="11.55">
      <c r="A63" s="573" t="s">
        <v>2893</v>
      </c>
      <c r="B63" s="573" t="s">
        <v>2894</v>
      </c>
      <c r="C63" s="230">
        <v>18</v>
      </c>
      <c r="D63" s="637">
        <f t="shared" si="4"/>
        <v>198000</v>
      </c>
      <c r="E63" s="649">
        <v>11000</v>
      </c>
      <c r="F63" s="230">
        <v>18</v>
      </c>
      <c r="G63" s="647">
        <v>1</v>
      </c>
      <c r="H63" s="648">
        <f t="shared" si="5"/>
        <v>11000</v>
      </c>
      <c r="I63" s="650">
        <v>11000</v>
      </c>
      <c r="J63" s="647">
        <v>1</v>
      </c>
    </row>
    <row r="64" spans="1:10" ht="11.55">
      <c r="A64" s="573" t="s">
        <v>4849</v>
      </c>
      <c r="B64" s="573" t="s">
        <v>2894</v>
      </c>
      <c r="C64" s="230"/>
      <c r="D64" s="637"/>
      <c r="E64" s="649"/>
      <c r="F64" s="230"/>
      <c r="G64" s="647">
        <v>21</v>
      </c>
      <c r="H64" s="648">
        <f t="shared" si="5"/>
        <v>231000</v>
      </c>
      <c r="I64" s="650">
        <v>11000</v>
      </c>
      <c r="J64" s="647">
        <v>21</v>
      </c>
    </row>
    <row r="65" spans="1:10" ht="11.55">
      <c r="A65" s="573" t="s">
        <v>2895</v>
      </c>
      <c r="B65" s="573" t="s">
        <v>2896</v>
      </c>
      <c r="C65" s="230">
        <v>18</v>
      </c>
      <c r="D65" s="637">
        <f t="shared" si="4"/>
        <v>396000</v>
      </c>
      <c r="E65" s="649">
        <v>22000</v>
      </c>
      <c r="F65" s="283">
        <v>18</v>
      </c>
      <c r="G65" s="647">
        <v>1</v>
      </c>
      <c r="H65" s="648">
        <f t="shared" si="5"/>
        <v>11000</v>
      </c>
      <c r="I65" s="650">
        <v>11000</v>
      </c>
      <c r="J65" s="647">
        <v>1</v>
      </c>
    </row>
    <row r="66" spans="1:10" ht="11.55">
      <c r="A66" s="573" t="s">
        <v>4850</v>
      </c>
      <c r="B66" s="573" t="s">
        <v>2896</v>
      </c>
      <c r="C66" s="230"/>
      <c r="D66" s="637"/>
      <c r="E66" s="649"/>
      <c r="F66" s="283"/>
      <c r="G66" s="647">
        <v>21</v>
      </c>
      <c r="H66" s="648">
        <f t="shared" si="5"/>
        <v>231000</v>
      </c>
      <c r="I66" s="650">
        <v>11000</v>
      </c>
      <c r="J66" s="647">
        <v>21</v>
      </c>
    </row>
    <row r="67" spans="1:10" ht="12.9">
      <c r="A67" s="203"/>
      <c r="B67" s="203"/>
      <c r="C67" s="197"/>
      <c r="D67" s="630">
        <f>SUM(D32:D65)</f>
        <v>2636732</v>
      </c>
      <c r="E67" s="614"/>
      <c r="F67" s="651"/>
      <c r="G67" s="651"/>
      <c r="H67" s="652">
        <f>SUM(H32:H66)</f>
        <v>4668407</v>
      </c>
      <c r="I67" s="228"/>
      <c r="J67" s="228"/>
    </row>
    <row r="68" spans="1:10" ht="12.9">
      <c r="A68" s="282" t="s">
        <v>311</v>
      </c>
      <c r="B68" s="203"/>
      <c r="C68" s="197"/>
      <c r="D68" s="600"/>
      <c r="E68" s="600"/>
      <c r="F68" s="197"/>
      <c r="G68" s="197"/>
      <c r="H68" s="197"/>
      <c r="I68" s="197"/>
      <c r="J68" s="197"/>
    </row>
    <row r="69" spans="1:10" ht="12.9">
      <c r="A69" s="358" t="s">
        <v>1739</v>
      </c>
      <c r="B69" s="357"/>
      <c r="C69" s="197"/>
      <c r="D69" s="600"/>
      <c r="E69" s="600"/>
      <c r="F69" s="197"/>
      <c r="G69" s="197"/>
      <c r="H69" s="197"/>
      <c r="I69" s="197"/>
      <c r="J69" s="197"/>
    </row>
    <row r="70" spans="1:10" ht="12.9">
      <c r="A70" s="282" t="s">
        <v>312</v>
      </c>
      <c r="B70" s="203"/>
      <c r="C70" s="197"/>
      <c r="D70" s="600"/>
      <c r="E70" s="600"/>
      <c r="F70" s="197"/>
      <c r="G70" s="197"/>
      <c r="H70" s="197"/>
      <c r="I70" s="197"/>
      <c r="J70" s="197"/>
    </row>
    <row r="71" spans="1:10" ht="12.9">
      <c r="A71" s="231" t="s">
        <v>86</v>
      </c>
      <c r="B71" s="231"/>
      <c r="C71" s="231"/>
      <c r="D71" s="653"/>
      <c r="E71" s="653"/>
      <c r="F71" s="231"/>
      <c r="G71" s="204"/>
      <c r="H71" s="204"/>
      <c r="I71" s="204"/>
      <c r="J71" s="204"/>
    </row>
  </sheetData>
  <mergeCells count="4">
    <mergeCell ref="A6:A7"/>
    <mergeCell ref="B6:B7"/>
    <mergeCell ref="G6:J6"/>
    <mergeCell ref="C6:F6"/>
  </mergeCells>
  <phoneticPr fontId="12" type="noConversion"/>
  <pageMargins left="0" right="0" top="0" bottom="0" header="0.31496062992125984" footer="0.31496062992125984"/>
  <pageSetup paperSize="9" scale="77" orientation="portrait" horizontalDpi="1200" verticalDpi="12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>
      <selection activeCell="F13" sqref="F13:G13"/>
    </sheetView>
  </sheetViews>
  <sheetFormatPr defaultColWidth="9.125" defaultRowHeight="10.9"/>
  <cols>
    <col min="1" max="1" width="5.375" style="14" customWidth="1"/>
    <col min="2" max="2" width="40" style="14" customWidth="1"/>
    <col min="3" max="3" width="12.75" style="14" customWidth="1"/>
    <col min="4" max="4" width="12.625" style="14" customWidth="1"/>
    <col min="5" max="16384" width="9.125" style="14"/>
  </cols>
  <sheetData>
    <row r="1" spans="1:7" s="15" customFormat="1" ht="15.65">
      <c r="A1" s="216"/>
      <c r="B1" s="217" t="s">
        <v>167</v>
      </c>
      <c r="C1" s="208" t="str">
        <f>Kadar.ode.!C1</f>
        <v>ОПШТА БОЛНИЦА СЕНТА</v>
      </c>
      <c r="D1" s="212"/>
      <c r="E1" s="212"/>
      <c r="F1" s="212"/>
      <c r="G1" s="214"/>
    </row>
    <row r="2" spans="1:7" s="15" customFormat="1" ht="15.65">
      <c r="A2" s="216"/>
      <c r="B2" s="217" t="s">
        <v>168</v>
      </c>
      <c r="C2" s="208" t="str">
        <f>Kadar.ode.!C2</f>
        <v>08923507</v>
      </c>
      <c r="D2" s="212"/>
      <c r="E2" s="212"/>
      <c r="F2" s="212"/>
      <c r="G2" s="214"/>
    </row>
    <row r="3" spans="1:7" s="15" customFormat="1" ht="15.65">
      <c r="A3" s="216"/>
      <c r="B3" s="217"/>
      <c r="C3" s="208"/>
      <c r="D3" s="212"/>
      <c r="E3" s="212"/>
      <c r="F3" s="212"/>
      <c r="G3" s="214"/>
    </row>
    <row r="4" spans="1:7" ht="14.3">
      <c r="A4" s="216"/>
      <c r="B4" s="217" t="s">
        <v>1812</v>
      </c>
      <c r="C4" s="209" t="s">
        <v>271</v>
      </c>
      <c r="D4" s="213"/>
      <c r="E4" s="213"/>
      <c r="F4" s="213"/>
      <c r="G4" s="215"/>
    </row>
    <row r="5" spans="1:7" ht="15.65">
      <c r="A5" s="64"/>
      <c r="B5" s="201"/>
      <c r="C5" s="98"/>
      <c r="D5" s="62"/>
    </row>
    <row r="6" spans="1:7" ht="12.9">
      <c r="A6" s="837" t="s">
        <v>6</v>
      </c>
      <c r="B6" s="804" t="s">
        <v>14</v>
      </c>
      <c r="C6" s="804" t="s">
        <v>13</v>
      </c>
      <c r="D6" s="804"/>
    </row>
    <row r="7" spans="1:7" ht="21.75">
      <c r="A7" s="837"/>
      <c r="B7" s="804"/>
      <c r="C7" s="164" t="s">
        <v>1817</v>
      </c>
      <c r="D7" s="164" t="s">
        <v>1852</v>
      </c>
    </row>
    <row r="8" spans="1:7">
      <c r="A8" s="228" t="s">
        <v>88</v>
      </c>
      <c r="B8" s="227" t="s">
        <v>99</v>
      </c>
      <c r="C8" s="654">
        <v>4747362</v>
      </c>
      <c r="D8" s="654">
        <v>3732000</v>
      </c>
    </row>
    <row r="9" spans="1:7">
      <c r="A9" s="283" t="s">
        <v>89</v>
      </c>
      <c r="B9" s="227" t="s">
        <v>100</v>
      </c>
      <c r="C9" s="654">
        <v>7537365</v>
      </c>
      <c r="D9" s="654">
        <v>5359000</v>
      </c>
    </row>
    <row r="10" spans="1:7" ht="21.75">
      <c r="A10" s="228" t="s">
        <v>90</v>
      </c>
      <c r="B10" s="227" t="s">
        <v>101</v>
      </c>
      <c r="C10" s="654">
        <v>21057431.890000001</v>
      </c>
      <c r="D10" s="654">
        <v>16400000</v>
      </c>
    </row>
    <row r="11" spans="1:7">
      <c r="A11" s="228" t="s">
        <v>91</v>
      </c>
      <c r="B11" s="229" t="s">
        <v>102</v>
      </c>
      <c r="C11" s="654">
        <v>20432189</v>
      </c>
      <c r="D11" s="654">
        <v>16000000</v>
      </c>
    </row>
    <row r="12" spans="1:7" s="15" customFormat="1" ht="15.65">
      <c r="A12" s="228" t="s">
        <v>92</v>
      </c>
      <c r="B12" s="227" t="s">
        <v>104</v>
      </c>
      <c r="C12" s="654">
        <v>625243</v>
      </c>
      <c r="D12" s="654">
        <v>400000</v>
      </c>
    </row>
    <row r="13" spans="1:7" s="15" customFormat="1" ht="22.45">
      <c r="A13" s="284" t="s">
        <v>93</v>
      </c>
      <c r="B13" s="227" t="s">
        <v>103</v>
      </c>
      <c r="C13" s="645">
        <v>21534486</v>
      </c>
      <c r="D13" s="655">
        <v>17595000</v>
      </c>
    </row>
    <row r="14" spans="1:7" s="15" customFormat="1" ht="22.45">
      <c r="A14" s="228" t="s">
        <v>94</v>
      </c>
      <c r="B14" s="227" t="s">
        <v>105</v>
      </c>
      <c r="C14" s="654">
        <v>1388606</v>
      </c>
      <c r="D14" s="654">
        <v>881000</v>
      </c>
    </row>
    <row r="15" spans="1:7" ht="21.75">
      <c r="A15" s="228" t="s">
        <v>87</v>
      </c>
      <c r="B15" s="227" t="s">
        <v>106</v>
      </c>
      <c r="C15" s="654">
        <v>56265250.549999997</v>
      </c>
      <c r="D15" s="654">
        <f>D8+D9+D10+D13+D14</f>
        <v>43967000</v>
      </c>
    </row>
  </sheetData>
  <mergeCells count="3">
    <mergeCell ref="A6:A7"/>
    <mergeCell ref="B6:B7"/>
    <mergeCell ref="C6:D6"/>
  </mergeCells>
  <phoneticPr fontId="12" type="noConversion"/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SheetLayoutView="100" workbookViewId="0">
      <selection activeCell="G25" sqref="G25"/>
    </sheetView>
  </sheetViews>
  <sheetFormatPr defaultColWidth="9.125" defaultRowHeight="13.6"/>
  <cols>
    <col min="1" max="1" width="8.875" style="39" customWidth="1"/>
    <col min="2" max="2" width="53" style="39" customWidth="1"/>
    <col min="3" max="3" width="9.375" style="40" bestFit="1" customWidth="1"/>
    <col min="4" max="4" width="11.625" style="40" customWidth="1"/>
    <col min="5" max="6" width="11.75" style="40" customWidth="1"/>
    <col min="7" max="7" width="9.375" style="40" customWidth="1"/>
    <col min="8" max="8" width="9.375" style="38" customWidth="1"/>
    <col min="9" max="9" width="12.375" style="38" customWidth="1"/>
    <col min="10" max="16384" width="9.125" style="38"/>
  </cols>
  <sheetData>
    <row r="1" spans="1:9" ht="15.65">
      <c r="A1" s="216"/>
      <c r="B1" s="217" t="s">
        <v>167</v>
      </c>
      <c r="C1" s="208" t="str">
        <f>Kadar.ode.!C1</f>
        <v>ОПШТА БОЛНИЦА СЕНТА</v>
      </c>
      <c r="D1" s="212"/>
      <c r="E1" s="212"/>
      <c r="F1" s="214"/>
      <c r="G1" s="15"/>
    </row>
    <row r="2" spans="1:9" ht="15.65">
      <c r="A2" s="216"/>
      <c r="B2" s="217" t="s">
        <v>168</v>
      </c>
      <c r="C2" s="208" t="str">
        <f>Kadar.ode.!C2</f>
        <v>08923507</v>
      </c>
      <c r="D2" s="212"/>
      <c r="E2" s="212"/>
      <c r="F2" s="214"/>
      <c r="G2" s="15"/>
    </row>
    <row r="3" spans="1:9" ht="15.65">
      <c r="A3" s="216"/>
      <c r="B3" s="217"/>
      <c r="C3" s="208"/>
      <c r="D3" s="212"/>
      <c r="E3" s="212"/>
      <c r="F3" s="214"/>
      <c r="G3" s="15"/>
    </row>
    <row r="4" spans="1:9" ht="15.65">
      <c r="A4" s="216"/>
      <c r="B4" s="217" t="s">
        <v>1813</v>
      </c>
      <c r="C4" s="209" t="s">
        <v>272</v>
      </c>
      <c r="D4" s="213"/>
      <c r="E4" s="213"/>
      <c r="F4" s="215"/>
      <c r="G4" s="7"/>
    </row>
    <row r="5" spans="1:9" ht="15.65">
      <c r="A5" s="15"/>
      <c r="B5" s="11"/>
      <c r="C5" s="11"/>
      <c r="D5" s="11"/>
      <c r="F5" s="37"/>
      <c r="G5" s="37"/>
    </row>
    <row r="6" spans="1:9" s="5" customFormat="1" ht="93.75" customHeight="1">
      <c r="A6" s="181" t="s">
        <v>118</v>
      </c>
      <c r="B6" s="181" t="s">
        <v>298</v>
      </c>
      <c r="C6" s="221" t="s">
        <v>1818</v>
      </c>
      <c r="D6" s="221" t="s">
        <v>1819</v>
      </c>
      <c r="E6" s="221" t="s">
        <v>1820</v>
      </c>
      <c r="F6" s="221" t="s">
        <v>1821</v>
      </c>
      <c r="G6" s="221" t="s">
        <v>1822</v>
      </c>
      <c r="H6" s="221" t="s">
        <v>1853</v>
      </c>
      <c r="I6" s="221" t="s">
        <v>1854</v>
      </c>
    </row>
    <row r="7" spans="1:9">
      <c r="A7" s="116" t="s">
        <v>274</v>
      </c>
      <c r="B7" s="116"/>
      <c r="C7" s="232"/>
      <c r="D7" s="232"/>
      <c r="E7" s="232"/>
      <c r="F7" s="234"/>
      <c r="G7" s="234"/>
      <c r="H7" s="234"/>
      <c r="I7" s="41"/>
    </row>
    <row r="8" spans="1:9">
      <c r="A8" s="234"/>
      <c r="B8" s="181"/>
      <c r="C8" s="232"/>
      <c r="D8" s="232"/>
      <c r="E8" s="232"/>
      <c r="F8" s="234"/>
      <c r="G8" s="234"/>
      <c r="H8" s="234"/>
      <c r="I8" s="41"/>
    </row>
    <row r="9" spans="1:9">
      <c r="A9" s="116" t="s">
        <v>275</v>
      </c>
      <c r="B9" s="116"/>
      <c r="C9" s="232"/>
      <c r="D9" s="232"/>
      <c r="E9" s="232"/>
      <c r="F9" s="234"/>
      <c r="G9" s="234"/>
      <c r="H9" s="234"/>
      <c r="I9" s="41"/>
    </row>
    <row r="10" spans="1:9">
      <c r="A10" s="234"/>
      <c r="B10" s="181"/>
      <c r="C10" s="232"/>
      <c r="D10" s="232"/>
      <c r="E10" s="232"/>
      <c r="F10" s="234"/>
      <c r="G10" s="234"/>
      <c r="H10" s="234"/>
      <c r="I10" s="41"/>
    </row>
    <row r="11" spans="1:9">
      <c r="A11" s="116" t="s">
        <v>276</v>
      </c>
      <c r="B11" s="116"/>
      <c r="C11" s="232"/>
      <c r="D11" s="232"/>
      <c r="E11" s="232"/>
      <c r="F11" s="234"/>
      <c r="G11" s="234"/>
      <c r="H11" s="234"/>
      <c r="I11" s="41"/>
    </row>
    <row r="12" spans="1:9">
      <c r="A12" s="234"/>
      <c r="B12" s="181"/>
      <c r="C12" s="232"/>
      <c r="D12" s="232"/>
      <c r="E12" s="232"/>
      <c r="F12" s="234"/>
      <c r="G12" s="234"/>
      <c r="H12" s="234"/>
      <c r="I12" s="41"/>
    </row>
    <row r="13" spans="1:9">
      <c r="A13" s="234"/>
      <c r="B13" s="181"/>
      <c r="C13" s="232"/>
      <c r="D13" s="232"/>
      <c r="E13" s="232"/>
      <c r="F13" s="234"/>
      <c r="G13" s="234"/>
      <c r="H13" s="234"/>
      <c r="I13" s="41"/>
    </row>
    <row r="14" spans="1:9">
      <c r="A14" s="116" t="s">
        <v>277</v>
      </c>
      <c r="B14" s="116"/>
      <c r="C14" s="232"/>
      <c r="D14" s="232"/>
      <c r="E14" s="232"/>
      <c r="F14" s="234"/>
      <c r="G14" s="234"/>
      <c r="H14" s="234"/>
      <c r="I14" s="41"/>
    </row>
    <row r="15" spans="1:9">
      <c r="A15" s="239" t="s">
        <v>278</v>
      </c>
      <c r="B15" s="181"/>
      <c r="C15" s="232"/>
      <c r="D15" s="232"/>
      <c r="E15" s="232"/>
      <c r="F15" s="234"/>
      <c r="G15" s="234"/>
      <c r="H15" s="234"/>
      <c r="I15" s="41"/>
    </row>
    <row r="16" spans="1:9">
      <c r="A16" s="239"/>
      <c r="B16" s="181"/>
      <c r="C16" s="232"/>
      <c r="D16" s="232"/>
      <c r="E16" s="232"/>
      <c r="F16" s="234"/>
      <c r="G16" s="234"/>
      <c r="H16" s="234"/>
      <c r="I16" s="41"/>
    </row>
    <row r="17" spans="1:9">
      <c r="A17" s="239"/>
      <c r="B17" s="181"/>
      <c r="C17" s="232"/>
      <c r="D17" s="232"/>
      <c r="E17" s="232"/>
      <c r="F17" s="234"/>
      <c r="G17" s="234"/>
      <c r="H17" s="234"/>
      <c r="I17" s="41"/>
    </row>
    <row r="18" spans="1:9">
      <c r="A18" s="239" t="s">
        <v>279</v>
      </c>
      <c r="B18" s="181"/>
      <c r="C18" s="232"/>
      <c r="D18" s="232"/>
      <c r="E18" s="232"/>
      <c r="F18" s="234"/>
      <c r="G18" s="234"/>
      <c r="H18" s="234"/>
      <c r="I18" s="41"/>
    </row>
    <row r="19" spans="1:9">
      <c r="A19" s="239"/>
      <c r="B19" s="181"/>
      <c r="C19" s="232"/>
      <c r="D19" s="232"/>
      <c r="E19" s="232"/>
      <c r="F19" s="234"/>
      <c r="G19" s="234"/>
      <c r="H19" s="234"/>
      <c r="I19" s="41"/>
    </row>
    <row r="20" spans="1:9">
      <c r="A20" s="239"/>
      <c r="B20" s="181"/>
      <c r="C20" s="232"/>
      <c r="D20" s="232"/>
      <c r="E20" s="232"/>
      <c r="F20" s="234"/>
      <c r="G20" s="234"/>
      <c r="H20" s="234"/>
      <c r="I20" s="41"/>
    </row>
    <row r="21" spans="1:9">
      <c r="A21" s="116" t="s">
        <v>280</v>
      </c>
      <c r="B21" s="116"/>
      <c r="C21" s="232"/>
      <c r="D21" s="232"/>
      <c r="E21" s="232"/>
      <c r="F21" s="234"/>
      <c r="G21" s="234"/>
      <c r="H21" s="234"/>
      <c r="I21" s="41"/>
    </row>
    <row r="22" spans="1:9">
      <c r="A22" s="234"/>
      <c r="B22" s="181"/>
      <c r="C22" s="232"/>
      <c r="D22" s="232"/>
      <c r="E22" s="232"/>
      <c r="F22" s="234"/>
      <c r="G22" s="234"/>
      <c r="H22" s="234"/>
      <c r="I22" s="41"/>
    </row>
    <row r="23" spans="1:9">
      <c r="A23" s="234"/>
      <c r="B23" s="181"/>
      <c r="C23" s="232"/>
      <c r="D23" s="232"/>
      <c r="E23" s="232"/>
      <c r="F23" s="234"/>
      <c r="G23" s="234"/>
      <c r="H23" s="234"/>
      <c r="I23" s="41"/>
    </row>
    <row r="24" spans="1:9">
      <c r="A24" s="116" t="s">
        <v>281</v>
      </c>
      <c r="B24" s="116"/>
      <c r="C24" s="232"/>
      <c r="D24" s="232"/>
      <c r="E24" s="232"/>
      <c r="F24" s="234"/>
      <c r="G24" s="234"/>
      <c r="H24" s="234"/>
      <c r="I24" s="41"/>
    </row>
    <row r="25" spans="1:9">
      <c r="A25" s="234"/>
      <c r="B25" s="181"/>
      <c r="C25" s="232"/>
      <c r="D25" s="232"/>
      <c r="E25" s="232"/>
      <c r="F25" s="234"/>
      <c r="G25" s="234"/>
      <c r="H25" s="234"/>
      <c r="I25" s="41"/>
    </row>
    <row r="26" spans="1:9">
      <c r="A26" s="234"/>
      <c r="B26" s="181"/>
      <c r="C26" s="232"/>
      <c r="D26" s="232"/>
      <c r="E26" s="232"/>
      <c r="F26" s="234"/>
      <c r="G26" s="234"/>
      <c r="H26" s="234"/>
      <c r="I26" s="41"/>
    </row>
    <row r="27" spans="1:9">
      <c r="A27" s="116" t="s">
        <v>282</v>
      </c>
      <c r="B27" s="116"/>
      <c r="C27" s="232"/>
      <c r="D27" s="232"/>
      <c r="E27" s="232"/>
      <c r="F27" s="234"/>
      <c r="G27" s="234"/>
      <c r="H27" s="234"/>
      <c r="I27" s="41"/>
    </row>
    <row r="28" spans="1:9">
      <c r="A28" s="234"/>
      <c r="B28" s="181"/>
      <c r="C28" s="232"/>
      <c r="D28" s="232"/>
      <c r="E28" s="232"/>
      <c r="F28" s="234"/>
      <c r="G28" s="234"/>
      <c r="H28" s="234"/>
      <c r="I28" s="41"/>
    </row>
    <row r="29" spans="1:9">
      <c r="A29" s="234"/>
      <c r="B29" s="181"/>
      <c r="C29" s="232"/>
      <c r="D29" s="232"/>
      <c r="E29" s="232"/>
      <c r="F29" s="234"/>
      <c r="G29" s="234"/>
      <c r="H29" s="234"/>
      <c r="I29" s="41"/>
    </row>
    <row r="30" spans="1:9" s="57" customFormat="1">
      <c r="A30" s="116" t="s">
        <v>283</v>
      </c>
      <c r="B30" s="116"/>
      <c r="C30" s="232"/>
      <c r="D30" s="232"/>
      <c r="E30" s="232"/>
      <c r="F30" s="238"/>
      <c r="G30" s="238"/>
      <c r="H30" s="238"/>
      <c r="I30" s="240"/>
    </row>
    <row r="31" spans="1:9">
      <c r="A31" s="234"/>
      <c r="B31" s="181"/>
      <c r="C31" s="232"/>
      <c r="D31" s="232"/>
      <c r="E31" s="232"/>
      <c r="F31" s="234"/>
      <c r="G31" s="234"/>
      <c r="H31" s="234"/>
      <c r="I31" s="41"/>
    </row>
    <row r="32" spans="1:9">
      <c r="A32" s="234"/>
      <c r="B32" s="181"/>
      <c r="C32" s="232"/>
      <c r="D32" s="232"/>
      <c r="E32" s="232"/>
      <c r="F32" s="234"/>
      <c r="G32" s="234"/>
      <c r="H32" s="234"/>
      <c r="I32" s="41"/>
    </row>
    <row r="33" spans="1:9">
      <c r="A33" s="116" t="s">
        <v>284</v>
      </c>
      <c r="B33" s="116"/>
      <c r="C33" s="232">
        <v>0</v>
      </c>
      <c r="D33" s="232">
        <v>13</v>
      </c>
      <c r="E33" s="232">
        <v>13</v>
      </c>
      <c r="F33" s="234">
        <v>12</v>
      </c>
      <c r="G33" s="234">
        <v>32.229999999999997</v>
      </c>
      <c r="H33" s="234">
        <v>22</v>
      </c>
      <c r="I33" s="41">
        <v>22</v>
      </c>
    </row>
    <row r="34" spans="1:9">
      <c r="A34" s="234"/>
      <c r="B34" s="181"/>
      <c r="C34" s="232"/>
      <c r="D34" s="232"/>
      <c r="E34" s="232"/>
      <c r="F34" s="234"/>
      <c r="G34" s="234"/>
      <c r="H34" s="234"/>
      <c r="I34" s="41"/>
    </row>
    <row r="35" spans="1:9">
      <c r="A35" s="234"/>
      <c r="B35" s="181"/>
      <c r="C35" s="232"/>
      <c r="D35" s="232"/>
      <c r="E35" s="232"/>
      <c r="F35" s="234"/>
      <c r="G35" s="234"/>
      <c r="H35" s="234"/>
      <c r="I35" s="41"/>
    </row>
    <row r="36" spans="1:9">
      <c r="A36" s="845" t="s">
        <v>86</v>
      </c>
      <c r="B36" s="845"/>
      <c r="C36" s="235"/>
      <c r="D36" s="235"/>
      <c r="E36" s="235"/>
      <c r="F36" s="234"/>
      <c r="G36" s="234"/>
      <c r="H36" s="234"/>
      <c r="I36" s="41"/>
    </row>
    <row r="37" spans="1:9">
      <c r="A37" s="236"/>
      <c r="B37" s="236"/>
      <c r="C37" s="237"/>
      <c r="D37" s="237"/>
      <c r="E37" s="237"/>
      <c r="F37" s="237"/>
      <c r="G37" s="237"/>
      <c r="H37" s="233"/>
      <c r="I37" s="233"/>
    </row>
  </sheetData>
  <mergeCells count="1">
    <mergeCell ref="A36:B36"/>
  </mergeCells>
  <phoneticPr fontId="12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>
    <oddFooter>&amp;R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B1251"/>
  <sheetViews>
    <sheetView view="pageBreakPreview" zoomScaleSheetLayoutView="100" workbookViewId="0">
      <selection activeCell="B7" sqref="B7"/>
    </sheetView>
  </sheetViews>
  <sheetFormatPr defaultRowHeight="12.9"/>
  <cols>
    <col min="1" max="1" width="12.75" customWidth="1"/>
    <col min="2" max="2" width="87.25" customWidth="1"/>
  </cols>
  <sheetData>
    <row r="1" spans="1:2">
      <c r="A1" s="387" t="s">
        <v>167</v>
      </c>
      <c r="B1" s="380" t="str">
        <f>Kadar.ode.!C1</f>
        <v>ОПШТА БОЛНИЦА СЕНТА</v>
      </c>
    </row>
    <row r="2" spans="1:2">
      <c r="A2" s="387" t="s">
        <v>168</v>
      </c>
      <c r="B2" s="380" t="str">
        <f>Kadar.ode.!C2</f>
        <v>08923507</v>
      </c>
    </row>
    <row r="3" spans="1:2">
      <c r="A3" s="387"/>
    </row>
    <row r="4" spans="1:2" ht="23.95" customHeight="1">
      <c r="A4" s="387" t="s">
        <v>1843</v>
      </c>
      <c r="B4" s="508" t="s">
        <v>1842</v>
      </c>
    </row>
    <row r="5" spans="1:2">
      <c r="A5" s="387" t="s">
        <v>209</v>
      </c>
    </row>
    <row r="6" spans="1:2" ht="16.3" thickBot="1">
      <c r="A6" s="174"/>
      <c r="B6" s="174"/>
    </row>
    <row r="7" spans="1:2" ht="36" customHeight="1" thickTop="1">
      <c r="A7" s="420" t="s">
        <v>118</v>
      </c>
      <c r="B7" s="509" t="s">
        <v>211</v>
      </c>
    </row>
    <row r="8" spans="1:2" ht="13.6" thickBot="1">
      <c r="A8" s="393"/>
      <c r="B8" s="510"/>
    </row>
    <row r="9" spans="1:2" ht="12.1" customHeight="1" thickTop="1">
      <c r="A9" s="656" t="s">
        <v>1911</v>
      </c>
      <c r="B9" s="657" t="s">
        <v>2897</v>
      </c>
    </row>
    <row r="10" spans="1:2" ht="12.1" customHeight="1">
      <c r="A10" s="656" t="s">
        <v>1913</v>
      </c>
      <c r="B10" s="657" t="s">
        <v>2898</v>
      </c>
    </row>
    <row r="11" spans="1:2" ht="12.1" customHeight="1">
      <c r="A11" s="656" t="s">
        <v>2899</v>
      </c>
      <c r="B11" s="657" t="s">
        <v>2900</v>
      </c>
    </row>
    <row r="12" spans="1:2" ht="12.1" customHeight="1">
      <c r="A12" s="656" t="s">
        <v>2901</v>
      </c>
      <c r="B12" s="657" t="s">
        <v>2902</v>
      </c>
    </row>
    <row r="13" spans="1:2" ht="12.1" customHeight="1">
      <c r="A13" s="656" t="s">
        <v>2903</v>
      </c>
      <c r="B13" s="657" t="s">
        <v>2904</v>
      </c>
    </row>
    <row r="14" spans="1:2" ht="12.1" customHeight="1">
      <c r="A14" s="656" t="s">
        <v>2905</v>
      </c>
      <c r="B14" s="657" t="s">
        <v>2906</v>
      </c>
    </row>
    <row r="15" spans="1:2" ht="12.1" customHeight="1">
      <c r="A15" s="656" t="s">
        <v>2907</v>
      </c>
      <c r="B15" s="657" t="s">
        <v>2908</v>
      </c>
    </row>
    <row r="16" spans="1:2" ht="12.1" customHeight="1">
      <c r="A16" s="656" t="s">
        <v>2909</v>
      </c>
      <c r="B16" s="657" t="s">
        <v>2910</v>
      </c>
    </row>
    <row r="17" spans="1:2" ht="12.1" customHeight="1">
      <c r="A17" s="656" t="s">
        <v>2911</v>
      </c>
      <c r="B17" s="657" t="s">
        <v>2912</v>
      </c>
    </row>
    <row r="18" spans="1:2" ht="12.1" customHeight="1">
      <c r="A18" s="656" t="s">
        <v>2913</v>
      </c>
      <c r="B18" s="657" t="s">
        <v>2914</v>
      </c>
    </row>
    <row r="19" spans="1:2" ht="12.1" customHeight="1">
      <c r="A19" s="656" t="s">
        <v>2915</v>
      </c>
      <c r="B19" s="657" t="s">
        <v>2916</v>
      </c>
    </row>
    <row r="20" spans="1:2" ht="12.1" customHeight="1">
      <c r="A20" s="656" t="s">
        <v>2917</v>
      </c>
      <c r="B20" s="657" t="s">
        <v>2918</v>
      </c>
    </row>
    <row r="21" spans="1:2" ht="12.1" customHeight="1">
      <c r="A21" s="656" t="s">
        <v>2919</v>
      </c>
      <c r="B21" s="657" t="s">
        <v>2920</v>
      </c>
    </row>
    <row r="22" spans="1:2" ht="12.1" customHeight="1">
      <c r="A22" s="656" t="s">
        <v>2921</v>
      </c>
      <c r="B22" s="657" t="s">
        <v>2922</v>
      </c>
    </row>
    <row r="23" spans="1:2" ht="12.1" customHeight="1">
      <c r="A23" s="656" t="s">
        <v>2923</v>
      </c>
      <c r="B23" s="657" t="s">
        <v>2924</v>
      </c>
    </row>
    <row r="24" spans="1:2" ht="12.1" customHeight="1">
      <c r="A24" s="656" t="s">
        <v>2925</v>
      </c>
      <c r="B24" s="657" t="s">
        <v>2926</v>
      </c>
    </row>
    <row r="25" spans="1:2" ht="12.1" customHeight="1">
      <c r="A25" s="656" t="s">
        <v>2927</v>
      </c>
      <c r="B25" s="657" t="s">
        <v>2928</v>
      </c>
    </row>
    <row r="26" spans="1:2" ht="12.1" customHeight="1">
      <c r="A26" s="656" t="s">
        <v>2929</v>
      </c>
      <c r="B26" s="657" t="s">
        <v>2930</v>
      </c>
    </row>
    <row r="27" spans="1:2" ht="12.1" customHeight="1">
      <c r="A27" s="656" t="s">
        <v>2931</v>
      </c>
      <c r="B27" s="657" t="s">
        <v>2932</v>
      </c>
    </row>
    <row r="28" spans="1:2" ht="12.1" customHeight="1">
      <c r="A28" s="656" t="s">
        <v>2933</v>
      </c>
      <c r="B28" s="657" t="s">
        <v>2934</v>
      </c>
    </row>
    <row r="29" spans="1:2" ht="12.1" customHeight="1">
      <c r="A29" s="656" t="s">
        <v>2935</v>
      </c>
      <c r="B29" s="657" t="s">
        <v>2936</v>
      </c>
    </row>
    <row r="30" spans="1:2" ht="12.1" customHeight="1">
      <c r="A30" s="656" t="s">
        <v>2937</v>
      </c>
      <c r="B30" s="657" t="s">
        <v>2938</v>
      </c>
    </row>
    <row r="31" spans="1:2" ht="12.1" customHeight="1">
      <c r="A31" s="656" t="s">
        <v>2939</v>
      </c>
      <c r="B31" s="657" t="s">
        <v>2940</v>
      </c>
    </row>
    <row r="32" spans="1:2" ht="12.1" customHeight="1">
      <c r="A32" s="656" t="s">
        <v>1932</v>
      </c>
      <c r="B32" s="657" t="s">
        <v>2941</v>
      </c>
    </row>
    <row r="33" spans="1:2" ht="12.1" customHeight="1">
      <c r="A33" s="656" t="s">
        <v>2942</v>
      </c>
      <c r="B33" s="657" t="s">
        <v>2943</v>
      </c>
    </row>
    <row r="34" spans="1:2" ht="12.1" customHeight="1">
      <c r="A34" s="656" t="s">
        <v>2944</v>
      </c>
      <c r="B34" s="657" t="s">
        <v>2945</v>
      </c>
    </row>
    <row r="35" spans="1:2" ht="12.1" customHeight="1">
      <c r="A35" s="656" t="s">
        <v>2946</v>
      </c>
      <c r="B35" s="657" t="s">
        <v>2947</v>
      </c>
    </row>
    <row r="36" spans="1:2" ht="12.1" customHeight="1">
      <c r="A36" s="656" t="s">
        <v>2948</v>
      </c>
      <c r="B36" s="657" t="s">
        <v>2949</v>
      </c>
    </row>
    <row r="37" spans="1:2" ht="12.1" customHeight="1">
      <c r="A37" s="656" t="s">
        <v>2950</v>
      </c>
      <c r="B37" s="657" t="s">
        <v>2951</v>
      </c>
    </row>
    <row r="38" spans="1:2" ht="12.1" customHeight="1">
      <c r="A38" s="656" t="s">
        <v>2952</v>
      </c>
      <c r="B38" s="657" t="s">
        <v>2953</v>
      </c>
    </row>
    <row r="39" spans="1:2" ht="12.1" customHeight="1">
      <c r="A39" s="656" t="s">
        <v>2954</v>
      </c>
      <c r="B39" s="657" t="s">
        <v>2955</v>
      </c>
    </row>
    <row r="40" spans="1:2" ht="12.1" customHeight="1">
      <c r="A40" s="656" t="s">
        <v>2956</v>
      </c>
      <c r="B40" s="657" t="s">
        <v>2957</v>
      </c>
    </row>
    <row r="41" spans="1:2" ht="12.1" customHeight="1">
      <c r="A41" s="656" t="s">
        <v>2308</v>
      </c>
      <c r="B41" s="657" t="s">
        <v>2958</v>
      </c>
    </row>
    <row r="42" spans="1:2" ht="12.1" customHeight="1">
      <c r="A42" s="656" t="s">
        <v>2959</v>
      </c>
      <c r="B42" s="657" t="s">
        <v>2960</v>
      </c>
    </row>
    <row r="43" spans="1:2" ht="12.1" customHeight="1">
      <c r="A43" s="656" t="s">
        <v>2961</v>
      </c>
      <c r="B43" s="657" t="s">
        <v>2962</v>
      </c>
    </row>
    <row r="44" spans="1:2" ht="12.1" customHeight="1">
      <c r="A44" s="656" t="s">
        <v>2963</v>
      </c>
      <c r="B44" s="657" t="s">
        <v>2964</v>
      </c>
    </row>
    <row r="45" spans="1:2" ht="12.1" customHeight="1">
      <c r="A45" s="656" t="s">
        <v>2965</v>
      </c>
      <c r="B45" s="657" t="s">
        <v>2966</v>
      </c>
    </row>
    <row r="46" spans="1:2" ht="12.1" customHeight="1">
      <c r="A46" s="656" t="s">
        <v>2967</v>
      </c>
      <c r="B46" s="657" t="s">
        <v>2968</v>
      </c>
    </row>
    <row r="47" spans="1:2" ht="12.1" customHeight="1">
      <c r="A47" s="656" t="s">
        <v>2969</v>
      </c>
      <c r="B47" s="657" t="s">
        <v>2970</v>
      </c>
    </row>
    <row r="48" spans="1:2" ht="29.25" customHeight="1">
      <c r="A48" s="656" t="s">
        <v>2971</v>
      </c>
      <c r="B48" s="658" t="s">
        <v>2972</v>
      </c>
    </row>
    <row r="49" spans="1:2" ht="12.1" customHeight="1">
      <c r="A49" s="656" t="s">
        <v>2973</v>
      </c>
      <c r="B49" s="657" t="s">
        <v>2974</v>
      </c>
    </row>
    <row r="50" spans="1:2" ht="12.1" customHeight="1">
      <c r="A50" s="656" t="s">
        <v>2975</v>
      </c>
      <c r="B50" s="657" t="s">
        <v>2976</v>
      </c>
    </row>
    <row r="51" spans="1:2" ht="12.1" customHeight="1">
      <c r="A51" s="656" t="s">
        <v>2977</v>
      </c>
      <c r="B51" s="657" t="s">
        <v>2978</v>
      </c>
    </row>
    <row r="52" spans="1:2" ht="12.1" customHeight="1">
      <c r="A52" s="656" t="s">
        <v>1936</v>
      </c>
      <c r="B52" s="657" t="s">
        <v>2979</v>
      </c>
    </row>
    <row r="53" spans="1:2" ht="12.1" customHeight="1">
      <c r="A53" s="656" t="s">
        <v>1938</v>
      </c>
      <c r="B53" s="657" t="s">
        <v>2980</v>
      </c>
    </row>
    <row r="54" spans="1:2" ht="12.1" customHeight="1">
      <c r="A54" s="656" t="s">
        <v>2981</v>
      </c>
      <c r="B54" s="657" t="s">
        <v>2982</v>
      </c>
    </row>
    <row r="55" spans="1:2" ht="12.1" customHeight="1">
      <c r="A55" s="656" t="s">
        <v>2983</v>
      </c>
      <c r="B55" s="657" t="s">
        <v>2984</v>
      </c>
    </row>
    <row r="56" spans="1:2" ht="12.1" customHeight="1">
      <c r="A56" s="656" t="s">
        <v>2985</v>
      </c>
      <c r="B56" s="657" t="s">
        <v>2986</v>
      </c>
    </row>
    <row r="57" spans="1:2" ht="12.1" customHeight="1">
      <c r="A57" s="656" t="s">
        <v>2987</v>
      </c>
      <c r="B57" s="657" t="s">
        <v>2988</v>
      </c>
    </row>
    <row r="58" spans="1:2" ht="12.1" customHeight="1">
      <c r="A58" s="656" t="s">
        <v>2989</v>
      </c>
      <c r="B58" s="657" t="s">
        <v>2990</v>
      </c>
    </row>
    <row r="59" spans="1:2" ht="12.1" customHeight="1">
      <c r="A59" s="656" t="s">
        <v>2991</v>
      </c>
      <c r="B59" s="657" t="s">
        <v>2992</v>
      </c>
    </row>
    <row r="60" spans="1:2" ht="12.1" customHeight="1">
      <c r="A60" s="656" t="s">
        <v>2993</v>
      </c>
      <c r="B60" s="657" t="s">
        <v>2994</v>
      </c>
    </row>
    <row r="61" spans="1:2" ht="12.1" customHeight="1">
      <c r="A61" s="656" t="s">
        <v>2995</v>
      </c>
      <c r="B61" s="657" t="s">
        <v>2996</v>
      </c>
    </row>
    <row r="62" spans="1:2" ht="12.1" customHeight="1">
      <c r="A62" s="656" t="s">
        <v>2997</v>
      </c>
      <c r="B62" s="657" t="s">
        <v>2998</v>
      </c>
    </row>
    <row r="63" spans="1:2" ht="12.1" customHeight="1">
      <c r="A63" s="656" t="s">
        <v>2999</v>
      </c>
      <c r="B63" s="657" t="s">
        <v>3000</v>
      </c>
    </row>
    <row r="64" spans="1:2" ht="12.1" customHeight="1">
      <c r="A64" s="656" t="s">
        <v>3001</v>
      </c>
      <c r="B64" s="657" t="s">
        <v>3002</v>
      </c>
    </row>
    <row r="65" spans="1:2" ht="12.1" customHeight="1">
      <c r="A65" s="656" t="s">
        <v>3003</v>
      </c>
      <c r="B65" s="657" t="s">
        <v>3004</v>
      </c>
    </row>
    <row r="66" spans="1:2" ht="12.1" customHeight="1">
      <c r="A66" s="656" t="s">
        <v>3005</v>
      </c>
      <c r="B66" s="657" t="s">
        <v>3006</v>
      </c>
    </row>
    <row r="67" spans="1:2" ht="12.1" customHeight="1">
      <c r="A67" s="656" t="s">
        <v>3007</v>
      </c>
      <c r="B67" s="657" t="s">
        <v>3008</v>
      </c>
    </row>
    <row r="68" spans="1:2" ht="12.1" customHeight="1">
      <c r="A68" s="656" t="s">
        <v>3009</v>
      </c>
      <c r="B68" s="657" t="s">
        <v>3010</v>
      </c>
    </row>
    <row r="69" spans="1:2" ht="12.1" customHeight="1">
      <c r="A69" s="656" t="s">
        <v>3011</v>
      </c>
      <c r="B69" s="657" t="s">
        <v>3012</v>
      </c>
    </row>
    <row r="70" spans="1:2" ht="12.1" customHeight="1">
      <c r="A70" s="656" t="s">
        <v>3013</v>
      </c>
      <c r="B70" s="657" t="s">
        <v>3014</v>
      </c>
    </row>
    <row r="71" spans="1:2" ht="12.1" customHeight="1">
      <c r="A71" s="656" t="s">
        <v>3015</v>
      </c>
      <c r="B71" s="657" t="s">
        <v>3016</v>
      </c>
    </row>
    <row r="72" spans="1:2" ht="12.1" customHeight="1">
      <c r="A72" s="656" t="s">
        <v>3017</v>
      </c>
      <c r="B72" s="657" t="s">
        <v>3018</v>
      </c>
    </row>
    <row r="73" spans="1:2" ht="12.1" customHeight="1">
      <c r="A73" s="656" t="s">
        <v>3019</v>
      </c>
      <c r="B73" s="657" t="s">
        <v>3020</v>
      </c>
    </row>
    <row r="74" spans="1:2" ht="12.1" customHeight="1">
      <c r="A74" s="656" t="s">
        <v>3021</v>
      </c>
      <c r="B74" s="657" t="s">
        <v>3022</v>
      </c>
    </row>
    <row r="75" spans="1:2" ht="12.1" customHeight="1">
      <c r="A75" s="656" t="s">
        <v>3023</v>
      </c>
      <c r="B75" s="659" t="s">
        <v>3024</v>
      </c>
    </row>
    <row r="76" spans="1:2" ht="12.1" customHeight="1">
      <c r="A76" s="656" t="s">
        <v>3025</v>
      </c>
      <c r="B76" s="657" t="s">
        <v>3026</v>
      </c>
    </row>
    <row r="77" spans="1:2" ht="12.1" customHeight="1">
      <c r="A77" s="656" t="s">
        <v>3027</v>
      </c>
      <c r="B77" s="657" t="s">
        <v>3028</v>
      </c>
    </row>
    <row r="78" spans="1:2" ht="12.1" customHeight="1">
      <c r="A78" s="656" t="s">
        <v>3029</v>
      </c>
      <c r="B78" s="657" t="s">
        <v>3030</v>
      </c>
    </row>
    <row r="79" spans="1:2" ht="12.1" customHeight="1">
      <c r="A79" s="656" t="s">
        <v>3031</v>
      </c>
      <c r="B79" s="657" t="s">
        <v>3032</v>
      </c>
    </row>
    <row r="80" spans="1:2" ht="12.1" customHeight="1">
      <c r="A80" s="656" t="s">
        <v>3033</v>
      </c>
      <c r="B80" s="657" t="s">
        <v>3034</v>
      </c>
    </row>
    <row r="81" spans="1:2" ht="12.1" customHeight="1">
      <c r="A81" s="656" t="s">
        <v>3035</v>
      </c>
      <c r="B81" s="657" t="s">
        <v>3036</v>
      </c>
    </row>
    <row r="82" spans="1:2" ht="12.1" customHeight="1">
      <c r="A82" s="656" t="s">
        <v>3037</v>
      </c>
      <c r="B82" s="657" t="s">
        <v>3038</v>
      </c>
    </row>
    <row r="83" spans="1:2" ht="12.1" customHeight="1">
      <c r="A83" s="656" t="s">
        <v>3039</v>
      </c>
      <c r="B83" s="657" t="s">
        <v>3040</v>
      </c>
    </row>
    <row r="84" spans="1:2" ht="12.1" customHeight="1">
      <c r="A84" s="656" t="s">
        <v>3041</v>
      </c>
      <c r="B84" s="657" t="s">
        <v>3042</v>
      </c>
    </row>
    <row r="85" spans="1:2" ht="25.5" customHeight="1">
      <c r="A85" s="656" t="s">
        <v>3043</v>
      </c>
      <c r="B85" s="660" t="s">
        <v>3044</v>
      </c>
    </row>
    <row r="86" spans="1:2" ht="12.1" customHeight="1">
      <c r="A86" s="656" t="s">
        <v>3045</v>
      </c>
      <c r="B86" s="661" t="s">
        <v>3046</v>
      </c>
    </row>
    <row r="87" spans="1:2" ht="12.1" customHeight="1">
      <c r="A87" s="656" t="s">
        <v>3047</v>
      </c>
      <c r="B87" s="657" t="s">
        <v>3048</v>
      </c>
    </row>
    <row r="88" spans="1:2" ht="12.1" customHeight="1">
      <c r="A88" s="656" t="s">
        <v>3049</v>
      </c>
      <c r="B88" s="657" t="s">
        <v>3050</v>
      </c>
    </row>
    <row r="89" spans="1:2" ht="12.1" customHeight="1">
      <c r="A89" s="656" t="s">
        <v>3051</v>
      </c>
      <c r="B89" s="657" t="s">
        <v>3052</v>
      </c>
    </row>
    <row r="90" spans="1:2" ht="12.1" customHeight="1">
      <c r="A90" s="656" t="s">
        <v>3053</v>
      </c>
      <c r="B90" s="657" t="s">
        <v>3054</v>
      </c>
    </row>
    <row r="91" spans="1:2" ht="12.1" customHeight="1">
      <c r="A91" s="656" t="s">
        <v>3053</v>
      </c>
      <c r="B91" s="657" t="s">
        <v>3054</v>
      </c>
    </row>
    <row r="92" spans="1:2" ht="12.1" customHeight="1">
      <c r="A92" s="656" t="s">
        <v>3053</v>
      </c>
      <c r="B92" s="657" t="s">
        <v>3054</v>
      </c>
    </row>
    <row r="93" spans="1:2" ht="12.1" customHeight="1">
      <c r="A93" s="656" t="s">
        <v>3053</v>
      </c>
      <c r="B93" s="657" t="s">
        <v>3054</v>
      </c>
    </row>
    <row r="94" spans="1:2" ht="12.1" customHeight="1">
      <c r="A94" s="656" t="s">
        <v>3053</v>
      </c>
      <c r="B94" s="657" t="s">
        <v>3054</v>
      </c>
    </row>
    <row r="95" spans="1:2" ht="12.1" customHeight="1">
      <c r="A95" s="656" t="s">
        <v>3053</v>
      </c>
      <c r="B95" s="657" t="s">
        <v>3054</v>
      </c>
    </row>
    <row r="96" spans="1:2" ht="12.1" customHeight="1">
      <c r="A96" s="656" t="s">
        <v>3055</v>
      </c>
      <c r="B96" s="657" t="s">
        <v>3056</v>
      </c>
    </row>
    <row r="97" spans="1:2" ht="12.1" customHeight="1">
      <c r="A97" s="656" t="s">
        <v>3057</v>
      </c>
      <c r="B97" s="657" t="s">
        <v>3058</v>
      </c>
    </row>
    <row r="98" spans="1:2" ht="12.1" customHeight="1">
      <c r="A98" s="656" t="s">
        <v>3059</v>
      </c>
      <c r="B98" s="657" t="s">
        <v>3060</v>
      </c>
    </row>
    <row r="99" spans="1:2" ht="12.1" customHeight="1">
      <c r="A99" s="656" t="s">
        <v>155</v>
      </c>
      <c r="B99" s="657" t="s">
        <v>3061</v>
      </c>
    </row>
    <row r="100" spans="1:2" ht="12.1" customHeight="1">
      <c r="A100" s="656" t="s">
        <v>158</v>
      </c>
      <c r="B100" s="657" t="s">
        <v>3062</v>
      </c>
    </row>
    <row r="101" spans="1:2" ht="12.1" customHeight="1">
      <c r="A101" s="656" t="s">
        <v>3063</v>
      </c>
      <c r="B101" s="657" t="s">
        <v>3064</v>
      </c>
    </row>
    <row r="102" spans="1:2" ht="12.1" customHeight="1">
      <c r="A102" s="656" t="s">
        <v>3065</v>
      </c>
      <c r="B102" s="657" t="s">
        <v>3066</v>
      </c>
    </row>
    <row r="103" spans="1:2" ht="12.1" customHeight="1">
      <c r="A103" s="656" t="s">
        <v>3067</v>
      </c>
      <c r="B103" s="657" t="s">
        <v>3068</v>
      </c>
    </row>
    <row r="104" spans="1:2" ht="12.1" customHeight="1">
      <c r="A104" s="656" t="s">
        <v>3069</v>
      </c>
      <c r="B104" s="657" t="s">
        <v>3070</v>
      </c>
    </row>
    <row r="105" spans="1:2" ht="12.1" customHeight="1">
      <c r="A105" s="656" t="s">
        <v>3071</v>
      </c>
      <c r="B105" s="657" t="s">
        <v>3072</v>
      </c>
    </row>
    <row r="106" spans="1:2" ht="12.1" customHeight="1">
      <c r="A106" s="656" t="s">
        <v>3073</v>
      </c>
      <c r="B106" s="657" t="s">
        <v>3074</v>
      </c>
    </row>
    <row r="107" spans="1:2" ht="12.1" customHeight="1">
      <c r="A107" s="656" t="s">
        <v>3075</v>
      </c>
      <c r="B107" s="657" t="s">
        <v>3076</v>
      </c>
    </row>
    <row r="108" spans="1:2" ht="12.1" customHeight="1">
      <c r="A108" s="656" t="s">
        <v>3077</v>
      </c>
      <c r="B108" s="657" t="s">
        <v>3078</v>
      </c>
    </row>
    <row r="109" spans="1:2" ht="12.1" customHeight="1">
      <c r="A109" s="656" t="s">
        <v>3079</v>
      </c>
      <c r="B109" s="657" t="s">
        <v>3080</v>
      </c>
    </row>
    <row r="110" spans="1:2" ht="12.1" customHeight="1">
      <c r="A110" s="656" t="s">
        <v>3081</v>
      </c>
      <c r="B110" s="657" t="s">
        <v>3082</v>
      </c>
    </row>
    <row r="111" spans="1:2" ht="12.1" customHeight="1">
      <c r="A111" s="656" t="s">
        <v>3083</v>
      </c>
      <c r="B111" s="657" t="s">
        <v>3084</v>
      </c>
    </row>
    <row r="112" spans="1:2" ht="12.1" customHeight="1">
      <c r="A112" s="656" t="s">
        <v>3085</v>
      </c>
      <c r="B112" s="657" t="s">
        <v>3086</v>
      </c>
    </row>
    <row r="113" spans="1:2" ht="12.1" customHeight="1">
      <c r="A113" s="656" t="s">
        <v>3087</v>
      </c>
      <c r="B113" s="657" t="s">
        <v>3088</v>
      </c>
    </row>
    <row r="114" spans="1:2" ht="12.1" customHeight="1">
      <c r="A114" s="656" t="s">
        <v>3089</v>
      </c>
      <c r="B114" s="657" t="s">
        <v>3090</v>
      </c>
    </row>
    <row r="115" spans="1:2" ht="12.1" customHeight="1">
      <c r="A115" s="656" t="s">
        <v>3091</v>
      </c>
      <c r="B115" s="657" t="s">
        <v>3092</v>
      </c>
    </row>
    <row r="116" spans="1:2" ht="12.1" customHeight="1">
      <c r="A116" s="656" t="s">
        <v>3093</v>
      </c>
      <c r="B116" s="657" t="s">
        <v>3094</v>
      </c>
    </row>
    <row r="117" spans="1:2" ht="12.1" customHeight="1">
      <c r="A117" s="656" t="s">
        <v>3095</v>
      </c>
      <c r="B117" s="657" t="s">
        <v>3096</v>
      </c>
    </row>
    <row r="118" spans="1:2" ht="12.1" customHeight="1">
      <c r="A118" s="656" t="s">
        <v>3097</v>
      </c>
      <c r="B118" s="657" t="s">
        <v>3098</v>
      </c>
    </row>
    <row r="119" spans="1:2" ht="12.1" customHeight="1">
      <c r="A119" s="656" t="s">
        <v>3099</v>
      </c>
      <c r="B119" s="657" t="s">
        <v>3100</v>
      </c>
    </row>
    <row r="120" spans="1:2" ht="12.1" customHeight="1">
      <c r="A120" s="656" t="s">
        <v>3101</v>
      </c>
      <c r="B120" s="657" t="s">
        <v>3102</v>
      </c>
    </row>
    <row r="121" spans="1:2" ht="12.1" customHeight="1">
      <c r="A121" s="656" t="s">
        <v>3103</v>
      </c>
      <c r="B121" s="657" t="s">
        <v>3104</v>
      </c>
    </row>
    <row r="122" spans="1:2" ht="12.1" customHeight="1">
      <c r="A122" s="656" t="s">
        <v>3105</v>
      </c>
      <c r="B122" s="657" t="s">
        <v>3106</v>
      </c>
    </row>
    <row r="123" spans="1:2" ht="12.1" customHeight="1">
      <c r="A123" s="656" t="s">
        <v>3105</v>
      </c>
      <c r="B123" s="657" t="s">
        <v>3107</v>
      </c>
    </row>
    <row r="124" spans="1:2" ht="12.1" customHeight="1">
      <c r="A124" s="656" t="s">
        <v>3105</v>
      </c>
      <c r="B124" s="657" t="s">
        <v>3107</v>
      </c>
    </row>
    <row r="125" spans="1:2" ht="12.1" customHeight="1">
      <c r="A125" s="656" t="s">
        <v>3108</v>
      </c>
      <c r="B125" s="657" t="s">
        <v>3109</v>
      </c>
    </row>
    <row r="126" spans="1:2" ht="12.1" customHeight="1">
      <c r="A126" s="656" t="s">
        <v>3110</v>
      </c>
      <c r="B126" s="657" t="s">
        <v>3111</v>
      </c>
    </row>
    <row r="127" spans="1:2" ht="12.1" customHeight="1">
      <c r="A127" s="656" t="s">
        <v>3112</v>
      </c>
      <c r="B127" s="657" t="s">
        <v>3113</v>
      </c>
    </row>
    <row r="128" spans="1:2" ht="12.1" customHeight="1">
      <c r="A128" s="656" t="s">
        <v>3114</v>
      </c>
      <c r="B128" s="657" t="s">
        <v>3115</v>
      </c>
    </row>
    <row r="129" spans="1:2" ht="12.1" customHeight="1">
      <c r="A129" s="656" t="s">
        <v>3116</v>
      </c>
      <c r="B129" s="657" t="s">
        <v>3117</v>
      </c>
    </row>
    <row r="130" spans="1:2" ht="12.1" customHeight="1">
      <c r="A130" s="656" t="s">
        <v>3118</v>
      </c>
      <c r="B130" s="657" t="s">
        <v>3119</v>
      </c>
    </row>
    <row r="131" spans="1:2" ht="12.1" customHeight="1">
      <c r="A131" s="656" t="s">
        <v>3120</v>
      </c>
      <c r="B131" s="657" t="s">
        <v>3121</v>
      </c>
    </row>
    <row r="132" spans="1:2" ht="12.1" customHeight="1">
      <c r="A132" s="656" t="s">
        <v>3122</v>
      </c>
      <c r="B132" s="657" t="s">
        <v>3123</v>
      </c>
    </row>
    <row r="133" spans="1:2" ht="12.1" customHeight="1">
      <c r="A133" s="656" t="s">
        <v>3124</v>
      </c>
      <c r="B133" s="657" t="s">
        <v>3125</v>
      </c>
    </row>
    <row r="134" spans="1:2" ht="12.1" customHeight="1">
      <c r="A134" s="656" t="s">
        <v>3126</v>
      </c>
      <c r="B134" s="657" t="s">
        <v>3127</v>
      </c>
    </row>
    <row r="135" spans="1:2" ht="12.1" customHeight="1">
      <c r="A135" s="656" t="s">
        <v>3128</v>
      </c>
      <c r="B135" s="657" t="s">
        <v>3129</v>
      </c>
    </row>
    <row r="136" spans="1:2" ht="12.1" customHeight="1">
      <c r="A136" s="656" t="s">
        <v>3128</v>
      </c>
      <c r="B136" s="657" t="s">
        <v>3129</v>
      </c>
    </row>
    <row r="137" spans="1:2" ht="12.1" customHeight="1">
      <c r="A137" s="656" t="s">
        <v>3130</v>
      </c>
      <c r="B137" s="657" t="s">
        <v>3131</v>
      </c>
    </row>
    <row r="138" spans="1:2" ht="12.1" customHeight="1">
      <c r="A138" s="656" t="s">
        <v>3132</v>
      </c>
      <c r="B138" s="657" t="s">
        <v>3133</v>
      </c>
    </row>
    <row r="139" spans="1:2" ht="12.1" customHeight="1">
      <c r="A139" s="656" t="s">
        <v>3134</v>
      </c>
      <c r="B139" s="657" t="s">
        <v>3135</v>
      </c>
    </row>
    <row r="140" spans="1:2" ht="12.1" customHeight="1">
      <c r="A140" s="656" t="s">
        <v>3136</v>
      </c>
      <c r="B140" s="657" t="s">
        <v>3137</v>
      </c>
    </row>
    <row r="141" spans="1:2" ht="12.1" customHeight="1">
      <c r="A141" s="656" t="s">
        <v>3138</v>
      </c>
      <c r="B141" s="657" t="s">
        <v>3139</v>
      </c>
    </row>
    <row r="142" spans="1:2" ht="12.1" customHeight="1">
      <c r="A142" s="656" t="s">
        <v>3140</v>
      </c>
      <c r="B142" s="657" t="s">
        <v>3141</v>
      </c>
    </row>
    <row r="143" spans="1:2" ht="12.1" customHeight="1">
      <c r="A143" s="656" t="s">
        <v>3142</v>
      </c>
      <c r="B143" s="657" t="s">
        <v>3143</v>
      </c>
    </row>
    <row r="144" spans="1:2" ht="12.1" customHeight="1">
      <c r="A144" s="656" t="s">
        <v>3144</v>
      </c>
      <c r="B144" s="657" t="s">
        <v>3145</v>
      </c>
    </row>
    <row r="145" spans="1:2" ht="12.1" customHeight="1">
      <c r="A145" s="656" t="s">
        <v>3146</v>
      </c>
      <c r="B145" s="657" t="s">
        <v>3147</v>
      </c>
    </row>
    <row r="146" spans="1:2" ht="12.1" customHeight="1">
      <c r="A146" s="656" t="s">
        <v>3148</v>
      </c>
      <c r="B146" s="657" t="s">
        <v>3149</v>
      </c>
    </row>
    <row r="147" spans="1:2" ht="12.1" customHeight="1">
      <c r="A147" s="656" t="s">
        <v>3150</v>
      </c>
      <c r="B147" s="657" t="s">
        <v>3151</v>
      </c>
    </row>
    <row r="148" spans="1:2" ht="12.1" customHeight="1">
      <c r="A148" s="656" t="s">
        <v>3152</v>
      </c>
      <c r="B148" s="657" t="s">
        <v>3153</v>
      </c>
    </row>
    <row r="149" spans="1:2" ht="12.1" customHeight="1">
      <c r="A149" s="656" t="s">
        <v>3154</v>
      </c>
      <c r="B149" s="657" t="s">
        <v>3155</v>
      </c>
    </row>
    <row r="150" spans="1:2" ht="12.1" customHeight="1">
      <c r="A150" s="656" t="s">
        <v>3156</v>
      </c>
      <c r="B150" s="657" t="s">
        <v>3157</v>
      </c>
    </row>
    <row r="151" spans="1:2" ht="12.1" customHeight="1">
      <c r="A151" s="656" t="s">
        <v>3158</v>
      </c>
      <c r="B151" s="657" t="s">
        <v>3159</v>
      </c>
    </row>
    <row r="152" spans="1:2" ht="12.1" customHeight="1">
      <c r="A152" s="656" t="s">
        <v>3160</v>
      </c>
      <c r="B152" s="657" t="s">
        <v>3161</v>
      </c>
    </row>
    <row r="153" spans="1:2" ht="12.1" customHeight="1">
      <c r="A153" s="656" t="s">
        <v>3162</v>
      </c>
      <c r="B153" s="657" t="s">
        <v>3163</v>
      </c>
    </row>
    <row r="154" spans="1:2" ht="12.1" customHeight="1">
      <c r="A154" s="656" t="s">
        <v>3164</v>
      </c>
      <c r="B154" s="657" t="s">
        <v>3165</v>
      </c>
    </row>
    <row r="155" spans="1:2" ht="12.1" customHeight="1">
      <c r="A155" s="656" t="s">
        <v>3166</v>
      </c>
      <c r="B155" s="657" t="s">
        <v>3167</v>
      </c>
    </row>
    <row r="156" spans="1:2" ht="12.1" customHeight="1">
      <c r="A156" s="656" t="s">
        <v>3168</v>
      </c>
      <c r="B156" s="657" t="s">
        <v>3169</v>
      </c>
    </row>
    <row r="157" spans="1:2" ht="12.1" customHeight="1">
      <c r="A157" s="656" t="s">
        <v>3170</v>
      </c>
      <c r="B157" s="657" t="s">
        <v>3171</v>
      </c>
    </row>
    <row r="158" spans="1:2" ht="12.1" customHeight="1">
      <c r="A158" s="656" t="s">
        <v>3172</v>
      </c>
      <c r="B158" s="657" t="s">
        <v>3173</v>
      </c>
    </row>
    <row r="159" spans="1:2" ht="12.1" customHeight="1">
      <c r="A159" s="656" t="s">
        <v>3174</v>
      </c>
      <c r="B159" s="657" t="s">
        <v>3175</v>
      </c>
    </row>
    <row r="160" spans="1:2" ht="12.1" customHeight="1">
      <c r="A160" s="656" t="s">
        <v>3176</v>
      </c>
      <c r="B160" s="657" t="s">
        <v>3177</v>
      </c>
    </row>
    <row r="161" spans="1:2" ht="12.1" customHeight="1">
      <c r="A161" s="656" t="s">
        <v>3178</v>
      </c>
      <c r="B161" s="657" t="s">
        <v>3179</v>
      </c>
    </row>
    <row r="162" spans="1:2" ht="12.1" customHeight="1">
      <c r="A162" s="656" t="s">
        <v>3180</v>
      </c>
      <c r="B162" s="657" t="s">
        <v>3181</v>
      </c>
    </row>
    <row r="163" spans="1:2" ht="12.1" customHeight="1">
      <c r="A163" s="656" t="s">
        <v>3182</v>
      </c>
      <c r="B163" s="657" t="s">
        <v>3183</v>
      </c>
    </row>
    <row r="164" spans="1:2" ht="12.1" customHeight="1">
      <c r="A164" s="656" t="s">
        <v>3184</v>
      </c>
      <c r="B164" s="657" t="s">
        <v>3185</v>
      </c>
    </row>
    <row r="165" spans="1:2" ht="12.1" customHeight="1">
      <c r="A165" s="656" t="s">
        <v>3186</v>
      </c>
      <c r="B165" s="657" t="s">
        <v>3187</v>
      </c>
    </row>
    <row r="166" spans="1:2" ht="12.1" customHeight="1">
      <c r="A166" s="656" t="s">
        <v>3188</v>
      </c>
      <c r="B166" s="657" t="s">
        <v>3189</v>
      </c>
    </row>
    <row r="167" spans="1:2" ht="12.1" customHeight="1">
      <c r="A167" s="656" t="s">
        <v>3190</v>
      </c>
      <c r="B167" s="657" t="s">
        <v>3191</v>
      </c>
    </row>
    <row r="168" spans="1:2" ht="12.1" customHeight="1">
      <c r="A168" s="656" t="s">
        <v>3192</v>
      </c>
      <c r="B168" s="657" t="s">
        <v>3193</v>
      </c>
    </row>
    <row r="169" spans="1:2" ht="12.1" customHeight="1">
      <c r="A169" s="656" t="s">
        <v>3194</v>
      </c>
      <c r="B169" s="657" t="s">
        <v>3195</v>
      </c>
    </row>
    <row r="170" spans="1:2" ht="12.1" customHeight="1">
      <c r="A170" s="656" t="s">
        <v>3196</v>
      </c>
      <c r="B170" s="657" t="s">
        <v>3197</v>
      </c>
    </row>
    <row r="171" spans="1:2" ht="12.1" customHeight="1">
      <c r="A171" s="656" t="s">
        <v>3198</v>
      </c>
      <c r="B171" s="657" t="s">
        <v>3199</v>
      </c>
    </row>
    <row r="172" spans="1:2" ht="12.1" customHeight="1">
      <c r="A172" s="656" t="s">
        <v>3200</v>
      </c>
      <c r="B172" s="657" t="s">
        <v>3201</v>
      </c>
    </row>
    <row r="173" spans="1:2" ht="12.1" customHeight="1">
      <c r="A173" s="656" t="s">
        <v>3202</v>
      </c>
      <c r="B173" s="657" t="s">
        <v>3203</v>
      </c>
    </row>
    <row r="174" spans="1:2" ht="12.1" customHeight="1">
      <c r="A174" s="656" t="s">
        <v>3204</v>
      </c>
      <c r="B174" s="657" t="s">
        <v>3205</v>
      </c>
    </row>
    <row r="175" spans="1:2" ht="12.1" customHeight="1">
      <c r="A175" s="656" t="s">
        <v>3206</v>
      </c>
      <c r="B175" s="657" t="s">
        <v>3207</v>
      </c>
    </row>
    <row r="176" spans="1:2" ht="12.1" customHeight="1">
      <c r="A176" s="656" t="s">
        <v>3208</v>
      </c>
      <c r="B176" s="657" t="s">
        <v>3209</v>
      </c>
    </row>
    <row r="177" spans="1:2" ht="12.1" customHeight="1">
      <c r="A177" s="656" t="s">
        <v>3210</v>
      </c>
      <c r="B177" s="657" t="s">
        <v>3211</v>
      </c>
    </row>
    <row r="178" spans="1:2" ht="12.1" customHeight="1">
      <c r="A178" s="656" t="s">
        <v>3212</v>
      </c>
      <c r="B178" s="657" t="s">
        <v>3213</v>
      </c>
    </row>
    <row r="179" spans="1:2" ht="12.1" customHeight="1">
      <c r="A179" s="656" t="s">
        <v>3214</v>
      </c>
      <c r="B179" s="657" t="s">
        <v>3215</v>
      </c>
    </row>
    <row r="180" spans="1:2" ht="12.1" customHeight="1">
      <c r="A180" s="656" t="s">
        <v>3216</v>
      </c>
      <c r="B180" s="657" t="s">
        <v>3217</v>
      </c>
    </row>
    <row r="181" spans="1:2" ht="12.1" customHeight="1">
      <c r="A181" s="656" t="s">
        <v>3218</v>
      </c>
      <c r="B181" s="657" t="s">
        <v>3219</v>
      </c>
    </row>
    <row r="182" spans="1:2" ht="12.1" customHeight="1">
      <c r="A182" s="656" t="s">
        <v>3220</v>
      </c>
      <c r="B182" s="657" t="s">
        <v>3221</v>
      </c>
    </row>
    <row r="183" spans="1:2" ht="12.1" customHeight="1">
      <c r="A183" s="656" t="s">
        <v>3222</v>
      </c>
      <c r="B183" s="657" t="s">
        <v>3223</v>
      </c>
    </row>
    <row r="184" spans="1:2" ht="12.1" customHeight="1">
      <c r="A184" s="656" t="s">
        <v>3224</v>
      </c>
      <c r="B184" s="657" t="s">
        <v>3225</v>
      </c>
    </row>
    <row r="185" spans="1:2" ht="12.1" customHeight="1">
      <c r="A185" s="656" t="s">
        <v>3226</v>
      </c>
      <c r="B185" s="657" t="s">
        <v>3227</v>
      </c>
    </row>
    <row r="186" spans="1:2" ht="12.1" customHeight="1">
      <c r="A186" s="656" t="s">
        <v>3228</v>
      </c>
      <c r="B186" s="657" t="s">
        <v>3229</v>
      </c>
    </row>
    <row r="187" spans="1:2" ht="12.1" customHeight="1">
      <c r="A187" s="656" t="s">
        <v>3230</v>
      </c>
      <c r="B187" s="657" t="s">
        <v>3231</v>
      </c>
    </row>
    <row r="188" spans="1:2" ht="12.1" customHeight="1">
      <c r="A188" s="656" t="s">
        <v>3232</v>
      </c>
      <c r="B188" s="657" t="s">
        <v>3233</v>
      </c>
    </row>
    <row r="189" spans="1:2" ht="12.1" customHeight="1">
      <c r="A189" s="656" t="s">
        <v>3234</v>
      </c>
      <c r="B189" s="657" t="s">
        <v>3235</v>
      </c>
    </row>
    <row r="190" spans="1:2" ht="12.1" customHeight="1">
      <c r="A190" s="656" t="s">
        <v>3236</v>
      </c>
      <c r="B190" s="657" t="s">
        <v>3237</v>
      </c>
    </row>
    <row r="191" spans="1:2" ht="12.1" customHeight="1">
      <c r="A191" s="656" t="s">
        <v>3238</v>
      </c>
      <c r="B191" s="657" t="s">
        <v>3239</v>
      </c>
    </row>
    <row r="192" spans="1:2" ht="12.1" customHeight="1">
      <c r="A192" s="656" t="s">
        <v>3240</v>
      </c>
      <c r="B192" s="657" t="s">
        <v>3241</v>
      </c>
    </row>
    <row r="193" spans="1:2" ht="12.1" customHeight="1">
      <c r="A193" s="656" t="s">
        <v>3242</v>
      </c>
      <c r="B193" s="657" t="s">
        <v>3243</v>
      </c>
    </row>
    <row r="194" spans="1:2" ht="12.1" customHeight="1">
      <c r="A194" s="656" t="s">
        <v>3244</v>
      </c>
      <c r="B194" s="657" t="s">
        <v>3245</v>
      </c>
    </row>
    <row r="195" spans="1:2" ht="12.1" customHeight="1">
      <c r="A195" s="656" t="s">
        <v>3246</v>
      </c>
      <c r="B195" s="657" t="s">
        <v>3247</v>
      </c>
    </row>
    <row r="196" spans="1:2" ht="12.1" customHeight="1">
      <c r="A196" s="656" t="s">
        <v>3248</v>
      </c>
      <c r="B196" s="657" t="s">
        <v>3249</v>
      </c>
    </row>
    <row r="197" spans="1:2" ht="12.1" customHeight="1">
      <c r="A197" s="656" t="s">
        <v>3250</v>
      </c>
      <c r="B197" s="657" t="s">
        <v>3251</v>
      </c>
    </row>
    <row r="198" spans="1:2" ht="12.1" customHeight="1">
      <c r="A198" s="656" t="s">
        <v>3252</v>
      </c>
      <c r="B198" s="657" t="s">
        <v>3253</v>
      </c>
    </row>
    <row r="199" spans="1:2" ht="12.1" customHeight="1">
      <c r="A199" s="656" t="s">
        <v>3254</v>
      </c>
      <c r="B199" s="657" t="s">
        <v>3255</v>
      </c>
    </row>
    <row r="200" spans="1:2" ht="12.1" customHeight="1">
      <c r="A200" s="656" t="s">
        <v>3256</v>
      </c>
      <c r="B200" s="657" t="s">
        <v>3257</v>
      </c>
    </row>
    <row r="201" spans="1:2" ht="12.1" customHeight="1">
      <c r="A201" s="656" t="s">
        <v>3258</v>
      </c>
      <c r="B201" s="657" t="s">
        <v>3259</v>
      </c>
    </row>
    <row r="202" spans="1:2" ht="12.1" customHeight="1">
      <c r="A202" s="656" t="s">
        <v>3260</v>
      </c>
      <c r="B202" s="657" t="s">
        <v>3261</v>
      </c>
    </row>
    <row r="203" spans="1:2" ht="12.1" customHeight="1">
      <c r="A203" s="656" t="s">
        <v>3262</v>
      </c>
      <c r="B203" s="657" t="s">
        <v>3263</v>
      </c>
    </row>
    <row r="204" spans="1:2" ht="12.1" customHeight="1">
      <c r="A204" s="656" t="s">
        <v>3264</v>
      </c>
      <c r="B204" s="657" t="s">
        <v>3265</v>
      </c>
    </row>
    <row r="205" spans="1:2" ht="12.1" customHeight="1">
      <c r="A205" s="656" t="s">
        <v>3266</v>
      </c>
      <c r="B205" s="657" t="s">
        <v>3267</v>
      </c>
    </row>
    <row r="206" spans="1:2" ht="12.1" customHeight="1">
      <c r="A206" s="656" t="s">
        <v>3268</v>
      </c>
      <c r="B206" s="657" t="s">
        <v>3269</v>
      </c>
    </row>
    <row r="207" spans="1:2" ht="12.1" customHeight="1">
      <c r="A207" s="656" t="s">
        <v>3270</v>
      </c>
      <c r="B207" s="657" t="s">
        <v>3271</v>
      </c>
    </row>
    <row r="208" spans="1:2" ht="12.1" customHeight="1">
      <c r="A208" s="656" t="s">
        <v>3270</v>
      </c>
      <c r="B208" s="657" t="s">
        <v>3271</v>
      </c>
    </row>
    <row r="209" spans="1:2" ht="12.1" customHeight="1">
      <c r="A209" s="656" t="s">
        <v>3272</v>
      </c>
      <c r="B209" s="657" t="s">
        <v>3273</v>
      </c>
    </row>
    <row r="210" spans="1:2" ht="12.1" customHeight="1">
      <c r="A210" s="656" t="s">
        <v>3274</v>
      </c>
      <c r="B210" s="657" t="s">
        <v>3275</v>
      </c>
    </row>
    <row r="211" spans="1:2" ht="12.1" customHeight="1">
      <c r="A211" s="656" t="s">
        <v>3276</v>
      </c>
      <c r="B211" s="657" t="s">
        <v>3277</v>
      </c>
    </row>
    <row r="212" spans="1:2" ht="12.1" customHeight="1">
      <c r="A212" s="656" t="s">
        <v>3278</v>
      </c>
      <c r="B212" s="657" t="s">
        <v>3279</v>
      </c>
    </row>
    <row r="213" spans="1:2" ht="12.1" customHeight="1">
      <c r="A213" s="656" t="s">
        <v>3280</v>
      </c>
      <c r="B213" s="657" t="s">
        <v>3281</v>
      </c>
    </row>
    <row r="214" spans="1:2" ht="12.1" customHeight="1">
      <c r="A214" s="656" t="s">
        <v>3282</v>
      </c>
      <c r="B214" s="657" t="s">
        <v>3283</v>
      </c>
    </row>
    <row r="215" spans="1:2" ht="12.1" customHeight="1">
      <c r="A215" s="656" t="s">
        <v>3284</v>
      </c>
      <c r="B215" s="657" t="s">
        <v>3285</v>
      </c>
    </row>
    <row r="216" spans="1:2" ht="12.1" customHeight="1">
      <c r="A216" s="656" t="s">
        <v>3286</v>
      </c>
      <c r="B216" s="657" t="s">
        <v>3287</v>
      </c>
    </row>
    <row r="217" spans="1:2" ht="12.1" customHeight="1">
      <c r="A217" s="656" t="s">
        <v>3288</v>
      </c>
      <c r="B217" s="657" t="s">
        <v>3289</v>
      </c>
    </row>
    <row r="218" spans="1:2" ht="12.1" customHeight="1">
      <c r="A218" s="656" t="s">
        <v>3290</v>
      </c>
      <c r="B218" s="657" t="s">
        <v>3291</v>
      </c>
    </row>
    <row r="219" spans="1:2" ht="12.1" customHeight="1">
      <c r="A219" s="656" t="s">
        <v>3292</v>
      </c>
      <c r="B219" s="657" t="s">
        <v>3293</v>
      </c>
    </row>
    <row r="220" spans="1:2" ht="12.1" customHeight="1">
      <c r="A220" s="656" t="s">
        <v>3294</v>
      </c>
      <c r="B220" s="657" t="s">
        <v>3295</v>
      </c>
    </row>
    <row r="221" spans="1:2" ht="12.1" customHeight="1">
      <c r="A221" s="656" t="s">
        <v>3296</v>
      </c>
      <c r="B221" s="657" t="s">
        <v>3297</v>
      </c>
    </row>
    <row r="222" spans="1:2" ht="12.1" customHeight="1">
      <c r="A222" s="656" t="s">
        <v>3298</v>
      </c>
      <c r="B222" s="657" t="s">
        <v>3299</v>
      </c>
    </row>
    <row r="223" spans="1:2" ht="12.1" customHeight="1">
      <c r="A223" s="656" t="s">
        <v>3300</v>
      </c>
      <c r="B223" s="657" t="s">
        <v>3301</v>
      </c>
    </row>
    <row r="224" spans="1:2" ht="12.1" customHeight="1">
      <c r="A224" s="656" t="s">
        <v>3302</v>
      </c>
      <c r="B224" s="657" t="s">
        <v>3303</v>
      </c>
    </row>
    <row r="225" spans="1:2" ht="12.1" customHeight="1">
      <c r="A225" s="656" t="s">
        <v>3304</v>
      </c>
      <c r="B225" s="657" t="s">
        <v>3305</v>
      </c>
    </row>
    <row r="226" spans="1:2" ht="12.1" customHeight="1">
      <c r="A226" s="656" t="s">
        <v>3306</v>
      </c>
      <c r="B226" s="657" t="s">
        <v>3307</v>
      </c>
    </row>
    <row r="227" spans="1:2" ht="12.1" customHeight="1">
      <c r="A227" s="656" t="s">
        <v>3308</v>
      </c>
      <c r="B227" s="657" t="s">
        <v>3309</v>
      </c>
    </row>
    <row r="228" spans="1:2" ht="12.1" customHeight="1">
      <c r="A228" s="656" t="s">
        <v>3310</v>
      </c>
      <c r="B228" s="657" t="s">
        <v>3311</v>
      </c>
    </row>
    <row r="229" spans="1:2" ht="12.1" customHeight="1">
      <c r="A229" s="656" t="s">
        <v>3312</v>
      </c>
      <c r="B229" s="657" t="s">
        <v>3313</v>
      </c>
    </row>
    <row r="230" spans="1:2" ht="12.1" customHeight="1">
      <c r="A230" s="656" t="s">
        <v>3314</v>
      </c>
      <c r="B230" s="657" t="s">
        <v>3315</v>
      </c>
    </row>
    <row r="231" spans="1:2" ht="12.1" customHeight="1">
      <c r="A231" s="656" t="s">
        <v>3316</v>
      </c>
      <c r="B231" s="657" t="s">
        <v>3317</v>
      </c>
    </row>
    <row r="232" spans="1:2" ht="12.1" customHeight="1">
      <c r="A232" s="656" t="s">
        <v>3318</v>
      </c>
      <c r="B232" s="657" t="s">
        <v>3319</v>
      </c>
    </row>
    <row r="233" spans="1:2" ht="12.1" customHeight="1">
      <c r="A233" s="656" t="s">
        <v>3320</v>
      </c>
      <c r="B233" s="657" t="s">
        <v>3321</v>
      </c>
    </row>
    <row r="234" spans="1:2" ht="12.1" customHeight="1">
      <c r="A234" s="656" t="s">
        <v>3322</v>
      </c>
      <c r="B234" s="657" t="s">
        <v>3323</v>
      </c>
    </row>
    <row r="235" spans="1:2" ht="12.1" customHeight="1">
      <c r="A235" s="656" t="s">
        <v>3324</v>
      </c>
      <c r="B235" s="657" t="s">
        <v>3325</v>
      </c>
    </row>
    <row r="236" spans="1:2" ht="12.1" customHeight="1">
      <c r="A236" s="656" t="s">
        <v>3326</v>
      </c>
      <c r="B236" s="657" t="s">
        <v>3327</v>
      </c>
    </row>
    <row r="237" spans="1:2" ht="12.1" customHeight="1">
      <c r="A237" s="656" t="s">
        <v>3328</v>
      </c>
      <c r="B237" s="657" t="s">
        <v>3329</v>
      </c>
    </row>
    <row r="238" spans="1:2" ht="12.1" customHeight="1">
      <c r="A238" s="656" t="s">
        <v>3330</v>
      </c>
      <c r="B238" s="657" t="s">
        <v>3331</v>
      </c>
    </row>
    <row r="239" spans="1:2" ht="12.1" customHeight="1">
      <c r="A239" s="656" t="s">
        <v>3332</v>
      </c>
      <c r="B239" s="657" t="s">
        <v>3333</v>
      </c>
    </row>
    <row r="240" spans="1:2" ht="12.1" customHeight="1">
      <c r="A240" s="656" t="s">
        <v>3334</v>
      </c>
      <c r="B240" s="657" t="s">
        <v>3335</v>
      </c>
    </row>
    <row r="241" spans="1:2" ht="12.1" customHeight="1">
      <c r="A241" s="656" t="s">
        <v>3336</v>
      </c>
      <c r="B241" s="657" t="s">
        <v>3337</v>
      </c>
    </row>
    <row r="242" spans="1:2" ht="12.1" customHeight="1">
      <c r="A242" s="656" t="s">
        <v>3338</v>
      </c>
      <c r="B242" s="657" t="s">
        <v>3339</v>
      </c>
    </row>
    <row r="243" spans="1:2" ht="12.1" customHeight="1">
      <c r="A243" s="656" t="s">
        <v>3340</v>
      </c>
      <c r="B243" s="657" t="s">
        <v>3341</v>
      </c>
    </row>
    <row r="244" spans="1:2" ht="12.1" customHeight="1">
      <c r="A244" s="656" t="s">
        <v>3342</v>
      </c>
      <c r="B244" s="657" t="s">
        <v>3343</v>
      </c>
    </row>
    <row r="245" spans="1:2" ht="12.1" customHeight="1">
      <c r="A245" s="656" t="s">
        <v>3344</v>
      </c>
      <c r="B245" s="657" t="s">
        <v>3345</v>
      </c>
    </row>
    <row r="246" spans="1:2" ht="12.1" customHeight="1">
      <c r="A246" s="656" t="s">
        <v>3346</v>
      </c>
      <c r="B246" s="657" t="s">
        <v>3347</v>
      </c>
    </row>
    <row r="247" spans="1:2" ht="12.1" customHeight="1">
      <c r="A247" s="656" t="s">
        <v>3348</v>
      </c>
      <c r="B247" s="657" t="s">
        <v>3349</v>
      </c>
    </row>
    <row r="248" spans="1:2" ht="12.1" customHeight="1">
      <c r="A248" s="656" t="s">
        <v>3348</v>
      </c>
      <c r="B248" s="657" t="s">
        <v>3349</v>
      </c>
    </row>
    <row r="249" spans="1:2" ht="12.1" customHeight="1">
      <c r="A249" s="656" t="s">
        <v>3350</v>
      </c>
      <c r="B249" s="657" t="s">
        <v>3351</v>
      </c>
    </row>
    <row r="250" spans="1:2" ht="12.1" customHeight="1">
      <c r="A250" s="656" t="s">
        <v>3352</v>
      </c>
      <c r="B250" s="657" t="s">
        <v>3353</v>
      </c>
    </row>
    <row r="251" spans="1:2" ht="12.1" customHeight="1">
      <c r="A251" s="656" t="s">
        <v>143</v>
      </c>
      <c r="B251" s="657" t="s">
        <v>3354</v>
      </c>
    </row>
    <row r="252" spans="1:2" ht="12.1" customHeight="1">
      <c r="A252" s="656" t="s">
        <v>3355</v>
      </c>
      <c r="B252" s="657" t="s">
        <v>3356</v>
      </c>
    </row>
    <row r="253" spans="1:2" ht="12.1" customHeight="1">
      <c r="A253" s="656" t="s">
        <v>3357</v>
      </c>
      <c r="B253" s="657" t="s">
        <v>3358</v>
      </c>
    </row>
    <row r="254" spans="1:2" ht="12.1" customHeight="1">
      <c r="A254" s="656" t="s">
        <v>142</v>
      </c>
      <c r="B254" s="657" t="s">
        <v>3359</v>
      </c>
    </row>
    <row r="255" spans="1:2" ht="12.1" customHeight="1">
      <c r="A255" s="656" t="s">
        <v>3360</v>
      </c>
      <c r="B255" s="657" t="s">
        <v>3361</v>
      </c>
    </row>
    <row r="256" spans="1:2" ht="12.1" customHeight="1">
      <c r="A256" s="656" t="s">
        <v>3362</v>
      </c>
      <c r="B256" s="657" t="s">
        <v>3363</v>
      </c>
    </row>
    <row r="257" spans="1:2" ht="12.1" customHeight="1">
      <c r="A257" s="656" t="s">
        <v>3364</v>
      </c>
      <c r="B257" s="657" t="s">
        <v>3365</v>
      </c>
    </row>
    <row r="258" spans="1:2" ht="12.1" customHeight="1">
      <c r="A258" s="656" t="s">
        <v>3366</v>
      </c>
      <c r="B258" s="657" t="s">
        <v>3367</v>
      </c>
    </row>
    <row r="259" spans="1:2" ht="12.1" customHeight="1">
      <c r="A259" s="656" t="s">
        <v>3368</v>
      </c>
      <c r="B259" s="657" t="s">
        <v>3369</v>
      </c>
    </row>
    <row r="260" spans="1:2" ht="12.1" customHeight="1">
      <c r="A260" s="656" t="s">
        <v>3370</v>
      </c>
      <c r="B260" s="657" t="s">
        <v>3371</v>
      </c>
    </row>
    <row r="261" spans="1:2" ht="12.1" customHeight="1">
      <c r="A261" s="656" t="s">
        <v>3372</v>
      </c>
      <c r="B261" s="657" t="s">
        <v>3373</v>
      </c>
    </row>
    <row r="262" spans="1:2" ht="12.1" customHeight="1">
      <c r="A262" s="656" t="s">
        <v>3374</v>
      </c>
      <c r="B262" s="657" t="s">
        <v>3375</v>
      </c>
    </row>
    <row r="263" spans="1:2" ht="12.1" customHeight="1">
      <c r="A263" s="656" t="s">
        <v>3376</v>
      </c>
      <c r="B263" s="657" t="s">
        <v>3377</v>
      </c>
    </row>
    <row r="264" spans="1:2" ht="12.1" customHeight="1">
      <c r="A264" s="656" t="s">
        <v>3378</v>
      </c>
      <c r="B264" s="657" t="s">
        <v>3379</v>
      </c>
    </row>
    <row r="265" spans="1:2" ht="12.1" customHeight="1">
      <c r="A265" s="656" t="s">
        <v>3380</v>
      </c>
      <c r="B265" s="657" t="s">
        <v>3381</v>
      </c>
    </row>
    <row r="266" spans="1:2" ht="12.1" customHeight="1">
      <c r="A266" s="656" t="s">
        <v>3382</v>
      </c>
      <c r="B266" s="657" t="s">
        <v>3383</v>
      </c>
    </row>
    <row r="267" spans="1:2" ht="12.1" customHeight="1">
      <c r="A267" s="656" t="s">
        <v>3384</v>
      </c>
      <c r="B267" s="657" t="s">
        <v>3385</v>
      </c>
    </row>
    <row r="268" spans="1:2" ht="12.1" customHeight="1">
      <c r="A268" s="656" t="s">
        <v>3386</v>
      </c>
      <c r="B268" s="657" t="s">
        <v>3387</v>
      </c>
    </row>
    <row r="269" spans="1:2" ht="12.1" customHeight="1">
      <c r="A269" s="656" t="s">
        <v>3388</v>
      </c>
      <c r="B269" s="657" t="s">
        <v>3389</v>
      </c>
    </row>
    <row r="270" spans="1:2" ht="12.1" customHeight="1">
      <c r="A270" s="656" t="s">
        <v>3390</v>
      </c>
      <c r="B270" s="657" t="s">
        <v>3391</v>
      </c>
    </row>
    <row r="271" spans="1:2" ht="12.1" customHeight="1">
      <c r="A271" s="656" t="s">
        <v>147</v>
      </c>
      <c r="B271" s="657" t="s">
        <v>3392</v>
      </c>
    </row>
    <row r="272" spans="1:2" ht="12.1" customHeight="1">
      <c r="A272" s="656" t="s">
        <v>3393</v>
      </c>
      <c r="B272" s="657" t="s">
        <v>3394</v>
      </c>
    </row>
    <row r="273" spans="1:2" ht="12.1" customHeight="1">
      <c r="A273" s="656" t="s">
        <v>146</v>
      </c>
      <c r="B273" s="657" t="s">
        <v>3395</v>
      </c>
    </row>
    <row r="274" spans="1:2" ht="12.1" customHeight="1">
      <c r="A274" s="656" t="s">
        <v>3396</v>
      </c>
      <c r="B274" s="657" t="s">
        <v>3397</v>
      </c>
    </row>
    <row r="275" spans="1:2" ht="12.1" customHeight="1">
      <c r="A275" s="656" t="s">
        <v>3398</v>
      </c>
      <c r="B275" s="657" t="s">
        <v>3399</v>
      </c>
    </row>
    <row r="276" spans="1:2" ht="12.1" customHeight="1">
      <c r="A276" s="656" t="s">
        <v>3400</v>
      </c>
      <c r="B276" s="657" t="s">
        <v>3401</v>
      </c>
    </row>
    <row r="277" spans="1:2" ht="12.1" customHeight="1">
      <c r="A277" s="656" t="s">
        <v>3402</v>
      </c>
      <c r="B277" s="657" t="s">
        <v>3403</v>
      </c>
    </row>
    <row r="278" spans="1:2" ht="12.1" customHeight="1">
      <c r="A278" s="656" t="s">
        <v>3404</v>
      </c>
      <c r="B278" s="657" t="s">
        <v>3405</v>
      </c>
    </row>
    <row r="279" spans="1:2" ht="12.1" customHeight="1">
      <c r="A279" s="656" t="s">
        <v>3406</v>
      </c>
      <c r="B279" s="657" t="s">
        <v>3407</v>
      </c>
    </row>
    <row r="280" spans="1:2" ht="12.1" customHeight="1">
      <c r="A280" s="656" t="s">
        <v>3408</v>
      </c>
      <c r="B280" s="657" t="s">
        <v>3409</v>
      </c>
    </row>
    <row r="281" spans="1:2" ht="12.1" customHeight="1">
      <c r="A281" s="656" t="s">
        <v>3410</v>
      </c>
      <c r="B281" s="657" t="s">
        <v>3411</v>
      </c>
    </row>
    <row r="282" spans="1:2" ht="12.1" customHeight="1">
      <c r="A282" s="656" t="s">
        <v>3412</v>
      </c>
      <c r="B282" s="657" t="s">
        <v>3413</v>
      </c>
    </row>
    <row r="283" spans="1:2" ht="12.1" customHeight="1">
      <c r="A283" s="656" t="s">
        <v>3412</v>
      </c>
      <c r="B283" s="657" t="s">
        <v>3414</v>
      </c>
    </row>
    <row r="284" spans="1:2" ht="12.1" customHeight="1">
      <c r="A284" s="656" t="s">
        <v>3415</v>
      </c>
      <c r="B284" s="657" t="s">
        <v>3416</v>
      </c>
    </row>
    <row r="285" spans="1:2" ht="12.1" customHeight="1">
      <c r="A285" s="656" t="s">
        <v>1915</v>
      </c>
      <c r="B285" s="657" t="s">
        <v>3417</v>
      </c>
    </row>
    <row r="286" spans="1:2" ht="12.1" customHeight="1">
      <c r="A286" s="656" t="s">
        <v>3418</v>
      </c>
      <c r="B286" s="657" t="s">
        <v>3419</v>
      </c>
    </row>
    <row r="287" spans="1:2" ht="12.1" customHeight="1">
      <c r="A287" s="656" t="s">
        <v>3420</v>
      </c>
      <c r="B287" s="657" t="s">
        <v>3421</v>
      </c>
    </row>
    <row r="288" spans="1:2" ht="12.1" customHeight="1">
      <c r="A288" s="656" t="s">
        <v>3422</v>
      </c>
      <c r="B288" s="657" t="s">
        <v>3423</v>
      </c>
    </row>
    <row r="289" spans="1:2" ht="12.1" customHeight="1">
      <c r="A289" s="656" t="s">
        <v>3424</v>
      </c>
      <c r="B289" s="657" t="s">
        <v>3425</v>
      </c>
    </row>
    <row r="290" spans="1:2" ht="12.1" customHeight="1">
      <c r="A290" s="656" t="s">
        <v>3426</v>
      </c>
      <c r="B290" s="657" t="s">
        <v>3427</v>
      </c>
    </row>
    <row r="291" spans="1:2" ht="12.1" customHeight="1">
      <c r="A291" s="656" t="s">
        <v>1920</v>
      </c>
      <c r="B291" s="657" t="s">
        <v>1921</v>
      </c>
    </row>
    <row r="292" spans="1:2" ht="12.1" customHeight="1">
      <c r="A292" s="656" t="s">
        <v>3428</v>
      </c>
      <c r="B292" s="657" t="s">
        <v>3429</v>
      </c>
    </row>
    <row r="293" spans="1:2" ht="12.1" customHeight="1">
      <c r="A293" s="656" t="s">
        <v>3430</v>
      </c>
      <c r="B293" s="657" t="s">
        <v>3431</v>
      </c>
    </row>
    <row r="294" spans="1:2" ht="12.1" customHeight="1">
      <c r="A294" s="656" t="s">
        <v>3432</v>
      </c>
      <c r="B294" s="657" t="s">
        <v>3433</v>
      </c>
    </row>
    <row r="295" spans="1:2" ht="12.1" customHeight="1">
      <c r="A295" s="656" t="s">
        <v>3434</v>
      </c>
      <c r="B295" s="657" t="s">
        <v>3435</v>
      </c>
    </row>
    <row r="296" spans="1:2" ht="12.1" customHeight="1">
      <c r="A296" s="656" t="s">
        <v>3436</v>
      </c>
      <c r="B296" s="657" t="s">
        <v>3437</v>
      </c>
    </row>
    <row r="297" spans="1:2" ht="12.1" customHeight="1">
      <c r="A297" s="656" t="s">
        <v>3438</v>
      </c>
      <c r="B297" s="657" t="s">
        <v>3439</v>
      </c>
    </row>
    <row r="298" spans="1:2" ht="12.1" customHeight="1">
      <c r="A298" s="656" t="s">
        <v>3440</v>
      </c>
      <c r="B298" s="657" t="s">
        <v>3441</v>
      </c>
    </row>
    <row r="299" spans="1:2" ht="12.1" customHeight="1">
      <c r="A299" s="656" t="s">
        <v>3442</v>
      </c>
      <c r="B299" s="657" t="s">
        <v>3443</v>
      </c>
    </row>
    <row r="300" spans="1:2" ht="12.1" customHeight="1">
      <c r="A300" s="656" t="s">
        <v>3444</v>
      </c>
      <c r="B300" s="657" t="s">
        <v>3445</v>
      </c>
    </row>
    <row r="301" spans="1:2" ht="12.1" customHeight="1">
      <c r="A301" s="656" t="s">
        <v>3446</v>
      </c>
      <c r="B301" s="657" t="s">
        <v>3447</v>
      </c>
    </row>
    <row r="302" spans="1:2" ht="12.1" customHeight="1">
      <c r="A302" s="656" t="s">
        <v>3448</v>
      </c>
      <c r="B302" s="657" t="s">
        <v>3449</v>
      </c>
    </row>
    <row r="303" spans="1:2" ht="12.1" customHeight="1">
      <c r="A303" s="656" t="s">
        <v>3450</v>
      </c>
      <c r="B303" s="657" t="s">
        <v>3451</v>
      </c>
    </row>
    <row r="304" spans="1:2" ht="12.1" customHeight="1">
      <c r="A304" s="656" t="s">
        <v>3452</v>
      </c>
      <c r="B304" s="657" t="s">
        <v>3453</v>
      </c>
    </row>
    <row r="305" spans="1:2" ht="12.1" customHeight="1">
      <c r="A305" s="656" t="s">
        <v>3454</v>
      </c>
      <c r="B305" s="657" t="s">
        <v>3455</v>
      </c>
    </row>
    <row r="306" spans="1:2" ht="12.1" customHeight="1">
      <c r="A306" s="656" t="s">
        <v>144</v>
      </c>
      <c r="B306" s="657" t="s">
        <v>3456</v>
      </c>
    </row>
    <row r="307" spans="1:2" ht="12.1" customHeight="1">
      <c r="A307" s="656" t="s">
        <v>3457</v>
      </c>
      <c r="B307" s="657" t="s">
        <v>3458</v>
      </c>
    </row>
    <row r="308" spans="1:2" ht="12.1" customHeight="1">
      <c r="A308" s="656" t="s">
        <v>3459</v>
      </c>
      <c r="B308" s="657" t="s">
        <v>3460</v>
      </c>
    </row>
    <row r="309" spans="1:2" ht="12.1" customHeight="1">
      <c r="A309" s="656" t="s">
        <v>3461</v>
      </c>
      <c r="B309" s="657" t="s">
        <v>3462</v>
      </c>
    </row>
    <row r="310" spans="1:2" ht="12.1" customHeight="1">
      <c r="A310" s="656" t="s">
        <v>3463</v>
      </c>
      <c r="B310" s="657" t="s">
        <v>3464</v>
      </c>
    </row>
    <row r="311" spans="1:2" ht="12.1" customHeight="1">
      <c r="A311" s="656" t="s">
        <v>3465</v>
      </c>
      <c r="B311" s="657" t="s">
        <v>3466</v>
      </c>
    </row>
    <row r="312" spans="1:2" ht="12.1" customHeight="1">
      <c r="A312" s="656" t="s">
        <v>3465</v>
      </c>
      <c r="B312" s="657" t="s">
        <v>3467</v>
      </c>
    </row>
    <row r="313" spans="1:2" ht="12.1" customHeight="1">
      <c r="A313" s="656" t="s">
        <v>3465</v>
      </c>
      <c r="B313" s="657" t="s">
        <v>3466</v>
      </c>
    </row>
    <row r="314" spans="1:2" ht="12.1" customHeight="1">
      <c r="A314" s="656" t="s">
        <v>3468</v>
      </c>
      <c r="B314" s="657" t="s">
        <v>3469</v>
      </c>
    </row>
    <row r="315" spans="1:2" ht="12.1" customHeight="1">
      <c r="A315" s="656" t="s">
        <v>3470</v>
      </c>
      <c r="B315" s="657" t="s">
        <v>3471</v>
      </c>
    </row>
    <row r="316" spans="1:2" ht="12.1" customHeight="1">
      <c r="A316" s="656" t="s">
        <v>3472</v>
      </c>
      <c r="B316" s="657" t="s">
        <v>3473</v>
      </c>
    </row>
    <row r="317" spans="1:2" ht="12.1" customHeight="1">
      <c r="A317" s="656" t="s">
        <v>3474</v>
      </c>
      <c r="B317" s="657" t="s">
        <v>3475</v>
      </c>
    </row>
    <row r="318" spans="1:2" ht="12.1" customHeight="1">
      <c r="A318" s="656" t="s">
        <v>3476</v>
      </c>
      <c r="B318" s="657" t="s">
        <v>3477</v>
      </c>
    </row>
    <row r="319" spans="1:2" ht="12.1" customHeight="1">
      <c r="A319" s="656" t="s">
        <v>3478</v>
      </c>
      <c r="B319" s="657" t="s">
        <v>3479</v>
      </c>
    </row>
    <row r="320" spans="1:2" ht="12.1" customHeight="1">
      <c r="A320" s="656" t="s">
        <v>3480</v>
      </c>
      <c r="B320" s="657" t="s">
        <v>3481</v>
      </c>
    </row>
    <row r="321" spans="1:2" ht="12.1" customHeight="1">
      <c r="A321" s="656" t="s">
        <v>3482</v>
      </c>
      <c r="B321" s="657" t="s">
        <v>3483</v>
      </c>
    </row>
    <row r="322" spans="1:2" ht="12.1" customHeight="1">
      <c r="A322" s="656" t="s">
        <v>3484</v>
      </c>
      <c r="B322" s="657" t="s">
        <v>3485</v>
      </c>
    </row>
    <row r="323" spans="1:2" ht="12.1" customHeight="1">
      <c r="A323" s="656" t="s">
        <v>3486</v>
      </c>
      <c r="B323" s="657" t="s">
        <v>3487</v>
      </c>
    </row>
    <row r="324" spans="1:2" ht="12.1" customHeight="1">
      <c r="A324" s="656" t="s">
        <v>3488</v>
      </c>
      <c r="B324" s="657" t="s">
        <v>3489</v>
      </c>
    </row>
    <row r="325" spans="1:2" ht="12.1" customHeight="1">
      <c r="A325" s="656" t="s">
        <v>3490</v>
      </c>
      <c r="B325" s="657" t="s">
        <v>3491</v>
      </c>
    </row>
    <row r="326" spans="1:2" ht="12.1" customHeight="1">
      <c r="A326" s="656" t="s">
        <v>3492</v>
      </c>
      <c r="B326" s="657" t="s">
        <v>3493</v>
      </c>
    </row>
    <row r="327" spans="1:2" ht="12.1" customHeight="1">
      <c r="A327" s="656" t="s">
        <v>3494</v>
      </c>
      <c r="B327" s="657" t="s">
        <v>3495</v>
      </c>
    </row>
    <row r="328" spans="1:2" ht="12.1" customHeight="1">
      <c r="A328" s="656" t="s">
        <v>3496</v>
      </c>
      <c r="B328" s="657" t="s">
        <v>3497</v>
      </c>
    </row>
    <row r="329" spans="1:2" ht="12.1" customHeight="1">
      <c r="A329" s="656" t="s">
        <v>3498</v>
      </c>
      <c r="B329" s="657" t="s">
        <v>3499</v>
      </c>
    </row>
    <row r="330" spans="1:2" ht="12.1" customHeight="1">
      <c r="A330" s="656" t="s">
        <v>3500</v>
      </c>
      <c r="B330" s="657" t="s">
        <v>3501</v>
      </c>
    </row>
    <row r="331" spans="1:2" ht="12.1" customHeight="1">
      <c r="A331" s="656" t="s">
        <v>3500</v>
      </c>
      <c r="B331" s="657" t="s">
        <v>3502</v>
      </c>
    </row>
    <row r="332" spans="1:2" ht="12.1" customHeight="1">
      <c r="A332" s="656" t="s">
        <v>3503</v>
      </c>
      <c r="B332" s="657" t="s">
        <v>3504</v>
      </c>
    </row>
    <row r="333" spans="1:2" ht="12.1" customHeight="1">
      <c r="A333" s="656" t="s">
        <v>3503</v>
      </c>
      <c r="B333" s="657" t="s">
        <v>3505</v>
      </c>
    </row>
    <row r="334" spans="1:2" ht="12.1" customHeight="1">
      <c r="A334" s="656" t="s">
        <v>3506</v>
      </c>
      <c r="B334" s="657" t="s">
        <v>3507</v>
      </c>
    </row>
    <row r="335" spans="1:2" ht="12.1" customHeight="1">
      <c r="A335" s="656" t="s">
        <v>3506</v>
      </c>
      <c r="B335" s="657" t="s">
        <v>3508</v>
      </c>
    </row>
    <row r="336" spans="1:2" ht="12.1" customHeight="1">
      <c r="A336" s="656" t="s">
        <v>3509</v>
      </c>
      <c r="B336" s="657" t="s">
        <v>3510</v>
      </c>
    </row>
    <row r="337" spans="1:2" ht="12.1" customHeight="1">
      <c r="A337" s="656" t="s">
        <v>3509</v>
      </c>
      <c r="B337" s="657" t="s">
        <v>3511</v>
      </c>
    </row>
    <row r="338" spans="1:2" ht="12.1" customHeight="1">
      <c r="A338" s="656" t="s">
        <v>3512</v>
      </c>
      <c r="B338" s="657" t="s">
        <v>3513</v>
      </c>
    </row>
    <row r="339" spans="1:2" ht="12.1" customHeight="1">
      <c r="A339" s="656" t="s">
        <v>3512</v>
      </c>
      <c r="B339" s="657" t="s">
        <v>3513</v>
      </c>
    </row>
    <row r="340" spans="1:2" ht="12.1" customHeight="1">
      <c r="A340" s="656" t="s">
        <v>3514</v>
      </c>
      <c r="B340" s="657" t="s">
        <v>3515</v>
      </c>
    </row>
    <row r="341" spans="1:2" ht="12.1" customHeight="1">
      <c r="A341" s="656" t="s">
        <v>3516</v>
      </c>
      <c r="B341" s="657" t="s">
        <v>3517</v>
      </c>
    </row>
    <row r="342" spans="1:2" ht="12.1" customHeight="1">
      <c r="A342" s="656" t="s">
        <v>3518</v>
      </c>
      <c r="B342" s="657" t="s">
        <v>3519</v>
      </c>
    </row>
    <row r="343" spans="1:2" ht="12.1" customHeight="1">
      <c r="A343" s="656" t="s">
        <v>3520</v>
      </c>
      <c r="B343" s="657" t="s">
        <v>3521</v>
      </c>
    </row>
    <row r="344" spans="1:2" ht="12.1" customHeight="1">
      <c r="A344" s="656" t="s">
        <v>3522</v>
      </c>
      <c r="B344" s="657" t="s">
        <v>3523</v>
      </c>
    </row>
    <row r="345" spans="1:2" ht="12.1" customHeight="1">
      <c r="A345" s="656" t="s">
        <v>3524</v>
      </c>
      <c r="B345" s="657" t="s">
        <v>3525</v>
      </c>
    </row>
    <row r="346" spans="1:2" ht="12.1" customHeight="1">
      <c r="A346" s="656" t="s">
        <v>3526</v>
      </c>
      <c r="B346" s="657" t="s">
        <v>3527</v>
      </c>
    </row>
    <row r="347" spans="1:2" ht="12.1" customHeight="1">
      <c r="A347" s="656" t="s">
        <v>3528</v>
      </c>
      <c r="B347" s="657" t="s">
        <v>3529</v>
      </c>
    </row>
    <row r="348" spans="1:2" ht="12.1" customHeight="1">
      <c r="A348" s="656" t="s">
        <v>3528</v>
      </c>
      <c r="B348" s="657" t="s">
        <v>3529</v>
      </c>
    </row>
    <row r="349" spans="1:2" ht="12.1" customHeight="1">
      <c r="A349" s="656" t="s">
        <v>3530</v>
      </c>
      <c r="B349" s="657" t="s">
        <v>3531</v>
      </c>
    </row>
    <row r="350" spans="1:2" ht="12.1" customHeight="1">
      <c r="A350" s="656" t="s">
        <v>3532</v>
      </c>
      <c r="B350" s="657" t="s">
        <v>3533</v>
      </c>
    </row>
    <row r="351" spans="1:2" ht="12.1" customHeight="1">
      <c r="A351" s="656" t="s">
        <v>3534</v>
      </c>
      <c r="B351" s="657" t="s">
        <v>3535</v>
      </c>
    </row>
    <row r="352" spans="1:2" ht="12.1" customHeight="1">
      <c r="A352" s="656" t="s">
        <v>3536</v>
      </c>
      <c r="B352" s="657" t="s">
        <v>3537</v>
      </c>
    </row>
    <row r="353" spans="1:2" ht="12.1" customHeight="1">
      <c r="A353" s="656" t="s">
        <v>3538</v>
      </c>
      <c r="B353" s="657" t="s">
        <v>3539</v>
      </c>
    </row>
    <row r="354" spans="1:2" ht="12.1" customHeight="1">
      <c r="A354" s="656" t="s">
        <v>3540</v>
      </c>
      <c r="B354" s="657" t="s">
        <v>3541</v>
      </c>
    </row>
    <row r="355" spans="1:2" ht="12.1" customHeight="1">
      <c r="A355" s="656" t="s">
        <v>3542</v>
      </c>
      <c r="B355" s="657" t="s">
        <v>3543</v>
      </c>
    </row>
    <row r="356" spans="1:2" ht="12.1" customHeight="1">
      <c r="A356" s="656" t="s">
        <v>3544</v>
      </c>
      <c r="B356" s="657" t="s">
        <v>3545</v>
      </c>
    </row>
    <row r="357" spans="1:2" ht="12.1" customHeight="1">
      <c r="A357" s="656" t="s">
        <v>3546</v>
      </c>
      <c r="B357" s="657" t="s">
        <v>3547</v>
      </c>
    </row>
    <row r="358" spans="1:2" ht="12.1" customHeight="1">
      <c r="A358" s="656" t="s">
        <v>3548</v>
      </c>
      <c r="B358" s="657" t="s">
        <v>3549</v>
      </c>
    </row>
    <row r="359" spans="1:2" ht="12.1" customHeight="1">
      <c r="A359" s="656" t="s">
        <v>3550</v>
      </c>
      <c r="B359" s="657" t="s">
        <v>3551</v>
      </c>
    </row>
    <row r="360" spans="1:2" ht="12.1" customHeight="1">
      <c r="A360" s="656" t="s">
        <v>3552</v>
      </c>
      <c r="B360" s="657" t="s">
        <v>3553</v>
      </c>
    </row>
    <row r="361" spans="1:2" ht="12.1" customHeight="1">
      <c r="A361" s="656" t="s">
        <v>3554</v>
      </c>
      <c r="B361" s="657" t="s">
        <v>3555</v>
      </c>
    </row>
    <row r="362" spans="1:2" ht="12.1" customHeight="1">
      <c r="A362" s="656" t="s">
        <v>3556</v>
      </c>
      <c r="B362" s="657" t="s">
        <v>3557</v>
      </c>
    </row>
    <row r="363" spans="1:2" ht="12.1" customHeight="1">
      <c r="A363" s="656" t="s">
        <v>3558</v>
      </c>
      <c r="B363" s="657" t="s">
        <v>3559</v>
      </c>
    </row>
    <row r="364" spans="1:2" ht="12.1" customHeight="1">
      <c r="A364" s="656" t="s">
        <v>3560</v>
      </c>
      <c r="B364" s="657" t="s">
        <v>3561</v>
      </c>
    </row>
    <row r="365" spans="1:2" ht="12.1" customHeight="1">
      <c r="A365" s="656" t="s">
        <v>3562</v>
      </c>
      <c r="B365" s="657" t="s">
        <v>3563</v>
      </c>
    </row>
    <row r="366" spans="1:2" ht="12.1" customHeight="1">
      <c r="A366" s="656" t="s">
        <v>3562</v>
      </c>
      <c r="B366" s="657" t="s">
        <v>3564</v>
      </c>
    </row>
    <row r="367" spans="1:2" ht="12.1" customHeight="1">
      <c r="A367" s="656" t="s">
        <v>3565</v>
      </c>
      <c r="B367" s="657" t="s">
        <v>3566</v>
      </c>
    </row>
    <row r="368" spans="1:2" ht="12.1" customHeight="1">
      <c r="A368" s="656" t="s">
        <v>3567</v>
      </c>
      <c r="B368" s="657" t="s">
        <v>3568</v>
      </c>
    </row>
    <row r="369" spans="1:2" ht="12.1" customHeight="1">
      <c r="A369" s="656" t="s">
        <v>3567</v>
      </c>
      <c r="B369" s="657" t="s">
        <v>3569</v>
      </c>
    </row>
    <row r="370" spans="1:2" ht="12.1" customHeight="1">
      <c r="A370" s="656" t="s">
        <v>3570</v>
      </c>
      <c r="B370" s="657" t="s">
        <v>3571</v>
      </c>
    </row>
    <row r="371" spans="1:2" ht="12.1" customHeight="1">
      <c r="A371" s="656" t="s">
        <v>3572</v>
      </c>
      <c r="B371" s="657" t="s">
        <v>3573</v>
      </c>
    </row>
    <row r="372" spans="1:2" ht="12.1" customHeight="1">
      <c r="A372" s="656" t="s">
        <v>3574</v>
      </c>
      <c r="B372" s="657" t="s">
        <v>3575</v>
      </c>
    </row>
    <row r="373" spans="1:2" ht="12.1" customHeight="1">
      <c r="A373" s="656" t="s">
        <v>3576</v>
      </c>
      <c r="B373" s="657" t="s">
        <v>3577</v>
      </c>
    </row>
    <row r="374" spans="1:2" ht="12.1" customHeight="1">
      <c r="A374" s="656" t="s">
        <v>3576</v>
      </c>
      <c r="B374" s="657" t="s">
        <v>3578</v>
      </c>
    </row>
    <row r="375" spans="1:2" ht="12.1" customHeight="1">
      <c r="A375" s="656" t="s">
        <v>3579</v>
      </c>
      <c r="B375" s="657" t="s">
        <v>3580</v>
      </c>
    </row>
    <row r="376" spans="1:2" ht="12.1" customHeight="1">
      <c r="A376" s="656" t="s">
        <v>3581</v>
      </c>
      <c r="B376" s="657" t="s">
        <v>3582</v>
      </c>
    </row>
    <row r="377" spans="1:2" ht="12.1" customHeight="1">
      <c r="A377" s="656" t="s">
        <v>3583</v>
      </c>
      <c r="B377" s="657" t="s">
        <v>3584</v>
      </c>
    </row>
    <row r="378" spans="1:2" ht="12.1" customHeight="1">
      <c r="A378" s="656" t="s">
        <v>3583</v>
      </c>
      <c r="B378" s="657" t="s">
        <v>3585</v>
      </c>
    </row>
    <row r="379" spans="1:2" ht="12.1" customHeight="1">
      <c r="A379" s="656" t="s">
        <v>3586</v>
      </c>
      <c r="B379" s="657" t="s">
        <v>3587</v>
      </c>
    </row>
    <row r="380" spans="1:2" ht="12.1" customHeight="1">
      <c r="A380" s="656" t="s">
        <v>3586</v>
      </c>
      <c r="B380" s="657" t="s">
        <v>3588</v>
      </c>
    </row>
    <row r="381" spans="1:2" ht="12.1" customHeight="1">
      <c r="A381" s="656" t="s">
        <v>3586</v>
      </c>
      <c r="B381" s="657" t="s">
        <v>3587</v>
      </c>
    </row>
    <row r="382" spans="1:2" ht="12.1" customHeight="1">
      <c r="A382" s="656" t="s">
        <v>3589</v>
      </c>
      <c r="B382" s="657" t="s">
        <v>3590</v>
      </c>
    </row>
    <row r="383" spans="1:2" ht="12.1" customHeight="1">
      <c r="A383" s="656" t="s">
        <v>3591</v>
      </c>
      <c r="B383" s="657" t="s">
        <v>3592</v>
      </c>
    </row>
    <row r="384" spans="1:2" ht="12.1" customHeight="1">
      <c r="A384" s="656" t="s">
        <v>3593</v>
      </c>
      <c r="B384" s="657" t="s">
        <v>3594</v>
      </c>
    </row>
    <row r="385" spans="1:2" ht="12.1" customHeight="1">
      <c r="A385" s="656" t="s">
        <v>3593</v>
      </c>
      <c r="B385" s="657" t="s">
        <v>3595</v>
      </c>
    </row>
    <row r="386" spans="1:2" ht="12.1" customHeight="1">
      <c r="A386" s="656" t="s">
        <v>3596</v>
      </c>
      <c r="B386" s="657" t="s">
        <v>3597</v>
      </c>
    </row>
    <row r="387" spans="1:2" ht="12.1" customHeight="1">
      <c r="A387" s="656" t="s">
        <v>3598</v>
      </c>
      <c r="B387" s="657" t="s">
        <v>3599</v>
      </c>
    </row>
    <row r="388" spans="1:2" ht="12.1" customHeight="1">
      <c r="A388" s="656" t="s">
        <v>3600</v>
      </c>
      <c r="B388" s="657" t="s">
        <v>3601</v>
      </c>
    </row>
    <row r="389" spans="1:2" ht="12.1" customHeight="1">
      <c r="A389" s="656" t="s">
        <v>3602</v>
      </c>
      <c r="B389" s="657" t="s">
        <v>3603</v>
      </c>
    </row>
    <row r="390" spans="1:2" ht="12.1" customHeight="1">
      <c r="A390" s="656" t="s">
        <v>3604</v>
      </c>
      <c r="B390" s="657" t="s">
        <v>3605</v>
      </c>
    </row>
    <row r="391" spans="1:2" ht="12.1" customHeight="1">
      <c r="A391" s="656" t="s">
        <v>3606</v>
      </c>
      <c r="B391" s="657" t="s">
        <v>3607</v>
      </c>
    </row>
    <row r="392" spans="1:2" ht="12.1" customHeight="1">
      <c r="A392" s="656" t="s">
        <v>3608</v>
      </c>
      <c r="B392" s="657" t="s">
        <v>3609</v>
      </c>
    </row>
    <row r="393" spans="1:2" ht="12.1" customHeight="1">
      <c r="A393" s="656" t="s">
        <v>3610</v>
      </c>
      <c r="B393" s="657" t="s">
        <v>3611</v>
      </c>
    </row>
    <row r="394" spans="1:2" ht="12.1" customHeight="1">
      <c r="A394" s="656" t="s">
        <v>3610</v>
      </c>
      <c r="B394" s="657" t="s">
        <v>3612</v>
      </c>
    </row>
    <row r="395" spans="1:2" ht="12.1" customHeight="1">
      <c r="A395" s="656" t="s">
        <v>3613</v>
      </c>
      <c r="B395" s="657" t="s">
        <v>3614</v>
      </c>
    </row>
    <row r="396" spans="1:2" ht="12.1" customHeight="1">
      <c r="A396" s="656" t="s">
        <v>3615</v>
      </c>
      <c r="B396" s="657" t="s">
        <v>3616</v>
      </c>
    </row>
    <row r="397" spans="1:2" ht="12.1" customHeight="1">
      <c r="A397" s="656" t="s">
        <v>3617</v>
      </c>
      <c r="B397" s="657" t="s">
        <v>3618</v>
      </c>
    </row>
    <row r="398" spans="1:2" ht="12.1" customHeight="1">
      <c r="A398" s="656" t="s">
        <v>3619</v>
      </c>
      <c r="B398" s="657" t="s">
        <v>3620</v>
      </c>
    </row>
    <row r="399" spans="1:2" ht="12.1" customHeight="1">
      <c r="A399" s="656" t="s">
        <v>3621</v>
      </c>
      <c r="B399" s="657" t="s">
        <v>3622</v>
      </c>
    </row>
    <row r="400" spans="1:2" ht="12.1" customHeight="1">
      <c r="A400" s="656" t="s">
        <v>3623</v>
      </c>
      <c r="B400" s="657" t="s">
        <v>3624</v>
      </c>
    </row>
    <row r="401" spans="1:2" ht="12.1" customHeight="1">
      <c r="A401" s="656" t="s">
        <v>3623</v>
      </c>
      <c r="B401" s="657" t="s">
        <v>3625</v>
      </c>
    </row>
    <row r="402" spans="1:2" ht="12.1" customHeight="1">
      <c r="A402" s="656" t="s">
        <v>3626</v>
      </c>
      <c r="B402" s="657" t="s">
        <v>3627</v>
      </c>
    </row>
    <row r="403" spans="1:2" ht="12.1" customHeight="1">
      <c r="A403" s="656" t="s">
        <v>3628</v>
      </c>
      <c r="B403" s="657" t="s">
        <v>3629</v>
      </c>
    </row>
    <row r="404" spans="1:2" ht="12.1" customHeight="1">
      <c r="A404" s="656" t="s">
        <v>3630</v>
      </c>
      <c r="B404" s="657" t="s">
        <v>3631</v>
      </c>
    </row>
    <row r="405" spans="1:2" ht="12.1" customHeight="1">
      <c r="A405" s="656" t="s">
        <v>3632</v>
      </c>
      <c r="B405" s="657" t="s">
        <v>3633</v>
      </c>
    </row>
    <row r="406" spans="1:2" ht="12.1" customHeight="1">
      <c r="A406" s="656" t="s">
        <v>3634</v>
      </c>
      <c r="B406" s="657" t="s">
        <v>3635</v>
      </c>
    </row>
    <row r="407" spans="1:2" ht="12.1" customHeight="1">
      <c r="A407" s="656" t="s">
        <v>3636</v>
      </c>
      <c r="B407" s="657" t="s">
        <v>3637</v>
      </c>
    </row>
    <row r="408" spans="1:2" ht="12.1" customHeight="1">
      <c r="A408" s="656" t="s">
        <v>3638</v>
      </c>
      <c r="B408" s="657" t="s">
        <v>3639</v>
      </c>
    </row>
    <row r="409" spans="1:2" ht="12.1" customHeight="1">
      <c r="A409" s="656" t="s">
        <v>3640</v>
      </c>
      <c r="B409" s="657" t="s">
        <v>3641</v>
      </c>
    </row>
    <row r="410" spans="1:2" ht="12.1" customHeight="1">
      <c r="A410" s="656" t="s">
        <v>3642</v>
      </c>
      <c r="B410" s="657" t="s">
        <v>3643</v>
      </c>
    </row>
    <row r="411" spans="1:2" ht="12.1" customHeight="1">
      <c r="A411" s="656" t="s">
        <v>3644</v>
      </c>
      <c r="B411" s="657" t="s">
        <v>3645</v>
      </c>
    </row>
    <row r="412" spans="1:2" ht="12.1" customHeight="1">
      <c r="A412" s="656" t="s">
        <v>3646</v>
      </c>
      <c r="B412" s="657" t="s">
        <v>3647</v>
      </c>
    </row>
    <row r="413" spans="1:2" ht="12.1" customHeight="1">
      <c r="A413" s="656" t="s">
        <v>3648</v>
      </c>
      <c r="B413" s="657" t="s">
        <v>3649</v>
      </c>
    </row>
    <row r="414" spans="1:2" ht="12.1" customHeight="1">
      <c r="A414" s="656" t="s">
        <v>3650</v>
      </c>
      <c r="B414" s="657" t="s">
        <v>3651</v>
      </c>
    </row>
    <row r="415" spans="1:2" ht="12.1" customHeight="1">
      <c r="A415" s="656" t="s">
        <v>3652</v>
      </c>
      <c r="B415" s="657" t="s">
        <v>3653</v>
      </c>
    </row>
    <row r="416" spans="1:2" ht="12.1" customHeight="1">
      <c r="A416" s="656" t="s">
        <v>3654</v>
      </c>
      <c r="B416" s="657" t="s">
        <v>3655</v>
      </c>
    </row>
    <row r="417" spans="1:2" ht="12.1" customHeight="1">
      <c r="A417" s="656" t="s">
        <v>3654</v>
      </c>
      <c r="B417" s="657" t="s">
        <v>3656</v>
      </c>
    </row>
    <row r="418" spans="1:2" ht="12.1" customHeight="1">
      <c r="A418" s="656" t="s">
        <v>3657</v>
      </c>
      <c r="B418" s="657" t="s">
        <v>3658</v>
      </c>
    </row>
    <row r="419" spans="1:2" ht="12.1" customHeight="1">
      <c r="A419" s="656" t="s">
        <v>3659</v>
      </c>
      <c r="B419" s="657" t="s">
        <v>3660</v>
      </c>
    </row>
    <row r="420" spans="1:2" ht="12.1" customHeight="1">
      <c r="A420" s="656" t="s">
        <v>3661</v>
      </c>
      <c r="B420" s="657" t="s">
        <v>3662</v>
      </c>
    </row>
    <row r="421" spans="1:2" ht="12.1" customHeight="1">
      <c r="A421" s="656" t="s">
        <v>3663</v>
      </c>
      <c r="B421" s="657" t="s">
        <v>3664</v>
      </c>
    </row>
    <row r="422" spans="1:2" ht="12.1" customHeight="1">
      <c r="A422" s="656" t="s">
        <v>3665</v>
      </c>
      <c r="B422" s="657" t="s">
        <v>3666</v>
      </c>
    </row>
    <row r="423" spans="1:2" ht="12.1" customHeight="1">
      <c r="A423" s="656" t="s">
        <v>1925</v>
      </c>
      <c r="B423" s="657" t="s">
        <v>3667</v>
      </c>
    </row>
    <row r="424" spans="1:2" ht="12.1" customHeight="1">
      <c r="A424" s="656" t="s">
        <v>3668</v>
      </c>
      <c r="B424" s="657" t="s">
        <v>3669</v>
      </c>
    </row>
    <row r="425" spans="1:2" ht="12.1" customHeight="1">
      <c r="A425" s="656" t="s">
        <v>3668</v>
      </c>
      <c r="B425" s="657" t="s">
        <v>3670</v>
      </c>
    </row>
    <row r="426" spans="1:2" ht="12.1" customHeight="1">
      <c r="A426" s="656" t="s">
        <v>3671</v>
      </c>
      <c r="B426" s="657" t="s">
        <v>3672</v>
      </c>
    </row>
    <row r="427" spans="1:2" ht="12.1" customHeight="1">
      <c r="A427" s="656" t="s">
        <v>3673</v>
      </c>
      <c r="B427" s="657" t="s">
        <v>3674</v>
      </c>
    </row>
    <row r="428" spans="1:2" ht="12.1" customHeight="1">
      <c r="A428" s="656" t="s">
        <v>3673</v>
      </c>
      <c r="B428" s="657" t="s">
        <v>3675</v>
      </c>
    </row>
    <row r="429" spans="1:2" ht="12.1" customHeight="1">
      <c r="A429" s="656" t="s">
        <v>3676</v>
      </c>
      <c r="B429" s="657" t="s">
        <v>3677</v>
      </c>
    </row>
    <row r="430" spans="1:2" ht="12.1" customHeight="1">
      <c r="A430" s="656" t="s">
        <v>3678</v>
      </c>
      <c r="B430" s="657" t="s">
        <v>3679</v>
      </c>
    </row>
    <row r="431" spans="1:2" ht="12.1" customHeight="1">
      <c r="A431" s="656" t="s">
        <v>3680</v>
      </c>
      <c r="B431" s="657" t="s">
        <v>3681</v>
      </c>
    </row>
    <row r="432" spans="1:2" ht="12.1" customHeight="1">
      <c r="A432" s="656" t="s">
        <v>3682</v>
      </c>
      <c r="B432" s="657" t="s">
        <v>3683</v>
      </c>
    </row>
    <row r="433" spans="1:2" ht="12.1" customHeight="1">
      <c r="A433" s="656" t="s">
        <v>3684</v>
      </c>
      <c r="B433" s="657" t="s">
        <v>3685</v>
      </c>
    </row>
    <row r="434" spans="1:2" ht="12.1" customHeight="1">
      <c r="A434" s="656" t="s">
        <v>3686</v>
      </c>
      <c r="B434" s="657" t="s">
        <v>3687</v>
      </c>
    </row>
    <row r="435" spans="1:2" ht="12.1" customHeight="1">
      <c r="A435" s="656" t="s">
        <v>3688</v>
      </c>
      <c r="B435" s="657" t="s">
        <v>3689</v>
      </c>
    </row>
    <row r="436" spans="1:2" ht="12.1" customHeight="1">
      <c r="A436" s="656" t="s">
        <v>3690</v>
      </c>
      <c r="B436" s="657" t="s">
        <v>3691</v>
      </c>
    </row>
    <row r="437" spans="1:2" ht="12.1" customHeight="1">
      <c r="A437" s="656" t="s">
        <v>3692</v>
      </c>
      <c r="B437" s="657" t="s">
        <v>3693</v>
      </c>
    </row>
    <row r="438" spans="1:2" ht="12.1" customHeight="1">
      <c r="A438" s="656" t="s">
        <v>3694</v>
      </c>
      <c r="B438" s="657" t="s">
        <v>3695</v>
      </c>
    </row>
    <row r="439" spans="1:2" ht="12.1" customHeight="1">
      <c r="A439" s="656" t="s">
        <v>3696</v>
      </c>
      <c r="B439" s="657" t="s">
        <v>3697</v>
      </c>
    </row>
    <row r="440" spans="1:2" ht="12.1" customHeight="1">
      <c r="A440" s="656" t="s">
        <v>3698</v>
      </c>
      <c r="B440" s="657" t="s">
        <v>3699</v>
      </c>
    </row>
    <row r="441" spans="1:2" ht="12.1" customHeight="1">
      <c r="A441" s="656" t="s">
        <v>3700</v>
      </c>
      <c r="B441" s="657" t="s">
        <v>3701</v>
      </c>
    </row>
    <row r="442" spans="1:2" ht="12.1" customHeight="1">
      <c r="A442" s="656" t="s">
        <v>3702</v>
      </c>
      <c r="B442" s="657" t="s">
        <v>3703</v>
      </c>
    </row>
    <row r="443" spans="1:2" ht="12.1" customHeight="1">
      <c r="A443" s="656" t="s">
        <v>3704</v>
      </c>
      <c r="B443" s="657" t="s">
        <v>3705</v>
      </c>
    </row>
    <row r="444" spans="1:2" ht="12.1" customHeight="1">
      <c r="A444" s="656" t="s">
        <v>3706</v>
      </c>
      <c r="B444" s="657" t="s">
        <v>3707</v>
      </c>
    </row>
    <row r="445" spans="1:2" ht="12.1" customHeight="1">
      <c r="A445" s="656" t="s">
        <v>3708</v>
      </c>
      <c r="B445" s="657" t="s">
        <v>3709</v>
      </c>
    </row>
    <row r="446" spans="1:2" ht="12.1" customHeight="1">
      <c r="A446" s="656" t="s">
        <v>3710</v>
      </c>
      <c r="B446" s="657" t="s">
        <v>3711</v>
      </c>
    </row>
    <row r="447" spans="1:2" ht="12.1" customHeight="1">
      <c r="A447" s="656" t="s">
        <v>3712</v>
      </c>
      <c r="B447" s="657" t="s">
        <v>3713</v>
      </c>
    </row>
    <row r="448" spans="1:2" ht="12.1" customHeight="1">
      <c r="A448" s="656" t="s">
        <v>3714</v>
      </c>
      <c r="B448" s="657" t="s">
        <v>3715</v>
      </c>
    </row>
    <row r="449" spans="1:2" ht="12.1" customHeight="1">
      <c r="A449" s="656" t="s">
        <v>3716</v>
      </c>
      <c r="B449" s="657" t="s">
        <v>3717</v>
      </c>
    </row>
    <row r="450" spans="1:2" ht="12.1" customHeight="1">
      <c r="A450" s="656" t="s">
        <v>3718</v>
      </c>
      <c r="B450" s="657" t="s">
        <v>3719</v>
      </c>
    </row>
    <row r="451" spans="1:2" ht="12.1" customHeight="1">
      <c r="A451" s="656" t="s">
        <v>3720</v>
      </c>
      <c r="B451" s="657" t="s">
        <v>3721</v>
      </c>
    </row>
    <row r="452" spans="1:2" ht="12.1" customHeight="1">
      <c r="A452" s="656" t="s">
        <v>3722</v>
      </c>
      <c r="B452" s="657" t="s">
        <v>3723</v>
      </c>
    </row>
    <row r="453" spans="1:2" ht="12.1" customHeight="1">
      <c r="A453" s="656" t="s">
        <v>3724</v>
      </c>
      <c r="B453" s="657" t="s">
        <v>3725</v>
      </c>
    </row>
    <row r="454" spans="1:2" ht="12.1" customHeight="1">
      <c r="A454" s="656" t="s">
        <v>3726</v>
      </c>
      <c r="B454" s="657" t="s">
        <v>3727</v>
      </c>
    </row>
    <row r="455" spans="1:2" ht="12.1" customHeight="1">
      <c r="A455" s="656" t="s">
        <v>3728</v>
      </c>
      <c r="B455" s="657" t="s">
        <v>3729</v>
      </c>
    </row>
    <row r="456" spans="1:2" ht="12.1" customHeight="1">
      <c r="A456" s="656" t="s">
        <v>3730</v>
      </c>
      <c r="B456" s="657" t="s">
        <v>3731</v>
      </c>
    </row>
    <row r="457" spans="1:2" ht="12.1" customHeight="1">
      <c r="A457" s="656" t="s">
        <v>3732</v>
      </c>
      <c r="B457" s="657" t="s">
        <v>3733</v>
      </c>
    </row>
    <row r="458" spans="1:2" ht="12.1" customHeight="1">
      <c r="A458" s="656" t="s">
        <v>3734</v>
      </c>
      <c r="B458" s="657" t="s">
        <v>3735</v>
      </c>
    </row>
    <row r="459" spans="1:2" ht="12.1" customHeight="1">
      <c r="A459" s="656" t="s">
        <v>3736</v>
      </c>
      <c r="B459" s="657" t="s">
        <v>3737</v>
      </c>
    </row>
    <row r="460" spans="1:2" ht="12.1" customHeight="1">
      <c r="A460" s="656" t="s">
        <v>3738</v>
      </c>
      <c r="B460" s="657" t="s">
        <v>3739</v>
      </c>
    </row>
    <row r="461" spans="1:2" ht="12.1" customHeight="1">
      <c r="A461" s="656" t="s">
        <v>3740</v>
      </c>
      <c r="B461" s="657" t="s">
        <v>3741</v>
      </c>
    </row>
    <row r="462" spans="1:2" ht="12.1" customHeight="1">
      <c r="A462" s="656" t="s">
        <v>3742</v>
      </c>
      <c r="B462" s="657" t="s">
        <v>3743</v>
      </c>
    </row>
    <row r="463" spans="1:2" ht="12.1" customHeight="1">
      <c r="A463" s="656" t="s">
        <v>3744</v>
      </c>
      <c r="B463" s="657" t="s">
        <v>3745</v>
      </c>
    </row>
    <row r="464" spans="1:2" ht="12.1" customHeight="1">
      <c r="A464" s="656" t="s">
        <v>3746</v>
      </c>
      <c r="B464" s="657" t="s">
        <v>3747</v>
      </c>
    </row>
    <row r="465" spans="1:2" ht="12.1" customHeight="1">
      <c r="A465" s="656" t="s">
        <v>3748</v>
      </c>
      <c r="B465" s="657" t="s">
        <v>3749</v>
      </c>
    </row>
    <row r="466" spans="1:2" ht="12.1" customHeight="1">
      <c r="A466" s="656" t="s">
        <v>3750</v>
      </c>
      <c r="B466" s="657" t="s">
        <v>3751</v>
      </c>
    </row>
    <row r="467" spans="1:2" ht="12.1" customHeight="1">
      <c r="A467" s="656" t="s">
        <v>3752</v>
      </c>
      <c r="B467" s="657" t="s">
        <v>3753</v>
      </c>
    </row>
    <row r="468" spans="1:2" ht="12.1" customHeight="1">
      <c r="A468" s="656" t="s">
        <v>3754</v>
      </c>
      <c r="B468" s="657" t="s">
        <v>3755</v>
      </c>
    </row>
    <row r="469" spans="1:2" ht="12.1" customHeight="1">
      <c r="A469" s="656" t="s">
        <v>3754</v>
      </c>
      <c r="B469" s="657" t="s">
        <v>3756</v>
      </c>
    </row>
    <row r="470" spans="1:2" ht="12.1" customHeight="1">
      <c r="A470" s="656" t="s">
        <v>3757</v>
      </c>
      <c r="B470" s="657" t="s">
        <v>3758</v>
      </c>
    </row>
    <row r="471" spans="1:2" ht="12.1" customHeight="1">
      <c r="A471" s="656" t="s">
        <v>3757</v>
      </c>
      <c r="B471" s="657" t="s">
        <v>3759</v>
      </c>
    </row>
    <row r="472" spans="1:2" ht="12.1" customHeight="1">
      <c r="A472" s="656" t="s">
        <v>3760</v>
      </c>
      <c r="B472" s="657" t="s">
        <v>3761</v>
      </c>
    </row>
    <row r="473" spans="1:2" ht="12.1" customHeight="1">
      <c r="A473" s="656" t="s">
        <v>3762</v>
      </c>
      <c r="B473" s="657" t="s">
        <v>3763</v>
      </c>
    </row>
    <row r="474" spans="1:2" ht="12.1" customHeight="1">
      <c r="A474" s="656" t="s">
        <v>3764</v>
      </c>
      <c r="B474" s="657" t="s">
        <v>3765</v>
      </c>
    </row>
    <row r="475" spans="1:2" ht="12.1" customHeight="1">
      <c r="A475" s="656" t="s">
        <v>3766</v>
      </c>
      <c r="B475" s="657" t="s">
        <v>3767</v>
      </c>
    </row>
    <row r="476" spans="1:2" ht="12.1" customHeight="1">
      <c r="A476" s="656" t="s">
        <v>3768</v>
      </c>
      <c r="B476" s="657" t="s">
        <v>3769</v>
      </c>
    </row>
    <row r="477" spans="1:2" ht="12.1" customHeight="1">
      <c r="A477" s="656" t="s">
        <v>3770</v>
      </c>
      <c r="B477" s="657" t="s">
        <v>3771</v>
      </c>
    </row>
    <row r="478" spans="1:2" ht="12.1" customHeight="1">
      <c r="A478" s="656" t="s">
        <v>3772</v>
      </c>
      <c r="B478" s="657" t="s">
        <v>3773</v>
      </c>
    </row>
    <row r="479" spans="1:2" ht="12.1" customHeight="1">
      <c r="A479" s="656" t="s">
        <v>3774</v>
      </c>
      <c r="B479" s="657" t="s">
        <v>3775</v>
      </c>
    </row>
    <row r="480" spans="1:2" ht="12.1" customHeight="1">
      <c r="A480" s="656" t="s">
        <v>3776</v>
      </c>
      <c r="B480" s="657" t="s">
        <v>3777</v>
      </c>
    </row>
    <row r="481" spans="1:2" ht="12.1" customHeight="1">
      <c r="A481" s="656" t="s">
        <v>3778</v>
      </c>
      <c r="B481" s="659" t="s">
        <v>3779</v>
      </c>
    </row>
    <row r="482" spans="1:2" ht="12.1" customHeight="1">
      <c r="A482" s="656" t="s">
        <v>3780</v>
      </c>
      <c r="B482" s="529" t="s">
        <v>3781</v>
      </c>
    </row>
    <row r="483" spans="1:2" ht="12.1" customHeight="1">
      <c r="A483" s="656" t="s">
        <v>3782</v>
      </c>
      <c r="B483" s="657" t="s">
        <v>3783</v>
      </c>
    </row>
    <row r="484" spans="1:2" ht="12.1" customHeight="1">
      <c r="A484" s="656" t="s">
        <v>3784</v>
      </c>
      <c r="B484" s="657" t="s">
        <v>3785</v>
      </c>
    </row>
    <row r="485" spans="1:2" ht="12.1" customHeight="1">
      <c r="A485" s="656" t="s">
        <v>3786</v>
      </c>
      <c r="B485" s="657" t="s">
        <v>3787</v>
      </c>
    </row>
    <row r="486" spans="1:2" ht="12.1" customHeight="1">
      <c r="A486" s="656" t="s">
        <v>3788</v>
      </c>
      <c r="B486" s="657" t="s">
        <v>3789</v>
      </c>
    </row>
    <row r="487" spans="1:2" ht="12.1" customHeight="1">
      <c r="A487" s="656" t="s">
        <v>3790</v>
      </c>
      <c r="B487" s="657" t="s">
        <v>3791</v>
      </c>
    </row>
    <row r="488" spans="1:2" ht="12.1" customHeight="1">
      <c r="A488" s="656" t="s">
        <v>3792</v>
      </c>
      <c r="B488" s="657" t="s">
        <v>3793</v>
      </c>
    </row>
    <row r="489" spans="1:2" ht="12.1" customHeight="1">
      <c r="A489" s="656" t="s">
        <v>3794</v>
      </c>
      <c r="B489" s="657" t="s">
        <v>3795</v>
      </c>
    </row>
    <row r="490" spans="1:2" ht="12.1" customHeight="1">
      <c r="A490" s="656" t="s">
        <v>3796</v>
      </c>
      <c r="B490" s="657" t="s">
        <v>3797</v>
      </c>
    </row>
    <row r="491" spans="1:2" ht="12.1" customHeight="1">
      <c r="A491" s="656" t="s">
        <v>3798</v>
      </c>
      <c r="B491" s="657" t="s">
        <v>3799</v>
      </c>
    </row>
    <row r="492" spans="1:2" ht="12.1" customHeight="1">
      <c r="A492" s="656" t="s">
        <v>3800</v>
      </c>
      <c r="B492" s="657" t="s">
        <v>3801</v>
      </c>
    </row>
    <row r="493" spans="1:2" ht="12.1" customHeight="1">
      <c r="A493" s="656" t="s">
        <v>3802</v>
      </c>
      <c r="B493" s="657" t="s">
        <v>3803</v>
      </c>
    </row>
    <row r="494" spans="1:2" ht="12.1" customHeight="1">
      <c r="A494" s="656" t="s">
        <v>3804</v>
      </c>
      <c r="B494" s="657" t="s">
        <v>3805</v>
      </c>
    </row>
    <row r="495" spans="1:2" ht="12.1" customHeight="1">
      <c r="A495" s="656" t="s">
        <v>3806</v>
      </c>
      <c r="B495" s="657" t="s">
        <v>3807</v>
      </c>
    </row>
    <row r="496" spans="1:2" ht="12.1" customHeight="1">
      <c r="A496" s="656" t="s">
        <v>3808</v>
      </c>
      <c r="B496" s="657" t="s">
        <v>3809</v>
      </c>
    </row>
    <row r="497" spans="1:2" ht="12.1" customHeight="1">
      <c r="A497" s="656" t="s">
        <v>3810</v>
      </c>
      <c r="B497" s="657" t="s">
        <v>3811</v>
      </c>
    </row>
    <row r="498" spans="1:2" ht="12.1" customHeight="1">
      <c r="A498" s="656" t="s">
        <v>3812</v>
      </c>
      <c r="B498" s="657" t="s">
        <v>3813</v>
      </c>
    </row>
    <row r="499" spans="1:2" ht="30.75" customHeight="1">
      <c r="A499" s="656" t="s">
        <v>3814</v>
      </c>
      <c r="B499" s="662" t="s">
        <v>3815</v>
      </c>
    </row>
    <row r="500" spans="1:2" ht="12.1" customHeight="1">
      <c r="A500" s="656" t="s">
        <v>3816</v>
      </c>
      <c r="B500" s="657" t="s">
        <v>3817</v>
      </c>
    </row>
    <row r="501" spans="1:2" ht="12.1" customHeight="1">
      <c r="A501" s="656" t="s">
        <v>3818</v>
      </c>
      <c r="B501" s="657" t="s">
        <v>3819</v>
      </c>
    </row>
    <row r="502" spans="1:2" ht="12.1" customHeight="1">
      <c r="A502" s="656" t="s">
        <v>3820</v>
      </c>
      <c r="B502" s="657" t="s">
        <v>3821</v>
      </c>
    </row>
    <row r="503" spans="1:2" ht="12.1" customHeight="1">
      <c r="A503" s="656" t="s">
        <v>3822</v>
      </c>
      <c r="B503" s="657" t="s">
        <v>3823</v>
      </c>
    </row>
    <row r="504" spans="1:2" ht="12.1" customHeight="1">
      <c r="A504" s="656" t="s">
        <v>3824</v>
      </c>
      <c r="B504" s="657" t="s">
        <v>3825</v>
      </c>
    </row>
    <row r="505" spans="1:2" ht="12.1" customHeight="1">
      <c r="A505" s="656" t="s">
        <v>3826</v>
      </c>
      <c r="B505" s="657" t="s">
        <v>3827</v>
      </c>
    </row>
    <row r="506" spans="1:2" ht="12.1" customHeight="1">
      <c r="A506" s="656" t="s">
        <v>3828</v>
      </c>
      <c r="B506" s="657" t="s">
        <v>3829</v>
      </c>
    </row>
    <row r="507" spans="1:2" ht="12.1" customHeight="1">
      <c r="A507" s="656" t="s">
        <v>3830</v>
      </c>
      <c r="B507" s="657" t="s">
        <v>3831</v>
      </c>
    </row>
    <row r="508" spans="1:2" ht="12.1" customHeight="1">
      <c r="A508" s="656" t="s">
        <v>2041</v>
      </c>
      <c r="B508" s="657" t="s">
        <v>2042</v>
      </c>
    </row>
    <row r="509" spans="1:2" ht="12.1" customHeight="1">
      <c r="A509" s="656" t="s">
        <v>2043</v>
      </c>
      <c r="B509" s="657" t="s">
        <v>2044</v>
      </c>
    </row>
    <row r="510" spans="1:2" ht="12.1" customHeight="1">
      <c r="A510" s="656" t="s">
        <v>2045</v>
      </c>
      <c r="B510" s="657" t="s">
        <v>2046</v>
      </c>
    </row>
    <row r="511" spans="1:2" ht="12.1" customHeight="1">
      <c r="A511" s="656" t="s">
        <v>2047</v>
      </c>
      <c r="B511" s="657" t="s">
        <v>2048</v>
      </c>
    </row>
    <row r="512" spans="1:2" ht="12.1" customHeight="1">
      <c r="A512" s="656" t="s">
        <v>2049</v>
      </c>
      <c r="B512" s="657" t="s">
        <v>2050</v>
      </c>
    </row>
    <row r="513" spans="1:2" ht="12.1" customHeight="1">
      <c r="A513" s="656" t="s">
        <v>2051</v>
      </c>
      <c r="B513" s="657" t="s">
        <v>2052</v>
      </c>
    </row>
    <row r="514" spans="1:2" ht="12.1" customHeight="1">
      <c r="A514" s="656" t="s">
        <v>149</v>
      </c>
      <c r="B514" s="657" t="s">
        <v>2053</v>
      </c>
    </row>
    <row r="515" spans="1:2" ht="12.1" customHeight="1">
      <c r="A515" s="656" t="s">
        <v>2054</v>
      </c>
      <c r="B515" s="657" t="s">
        <v>2055</v>
      </c>
    </row>
    <row r="516" spans="1:2" ht="12.1" customHeight="1">
      <c r="A516" s="656" t="s">
        <v>2054</v>
      </c>
      <c r="B516" s="657" t="s">
        <v>2056</v>
      </c>
    </row>
    <row r="517" spans="1:2" ht="12.1" customHeight="1">
      <c r="A517" s="656" t="s">
        <v>3832</v>
      </c>
      <c r="B517" s="657" t="s">
        <v>3833</v>
      </c>
    </row>
    <row r="518" spans="1:2" ht="12.1" customHeight="1">
      <c r="A518" s="656" t="s">
        <v>2057</v>
      </c>
      <c r="B518" s="657" t="s">
        <v>2058</v>
      </c>
    </row>
    <row r="519" spans="1:2" ht="12.1" customHeight="1">
      <c r="A519" s="656" t="s">
        <v>2057</v>
      </c>
      <c r="B519" s="657" t="s">
        <v>3834</v>
      </c>
    </row>
    <row r="520" spans="1:2" ht="12.1" customHeight="1">
      <c r="A520" s="656" t="s">
        <v>2059</v>
      </c>
      <c r="B520" s="657" t="s">
        <v>2060</v>
      </c>
    </row>
    <row r="521" spans="1:2" ht="12.1" customHeight="1">
      <c r="A521" s="656" t="s">
        <v>2061</v>
      </c>
      <c r="B521" s="657" t="s">
        <v>2062</v>
      </c>
    </row>
    <row r="522" spans="1:2" ht="12.1" customHeight="1">
      <c r="A522" s="656" t="s">
        <v>2063</v>
      </c>
      <c r="B522" s="657" t="s">
        <v>2064</v>
      </c>
    </row>
    <row r="523" spans="1:2" ht="12.1" customHeight="1">
      <c r="A523" s="656" t="s">
        <v>2065</v>
      </c>
      <c r="B523" s="657" t="s">
        <v>2066</v>
      </c>
    </row>
    <row r="524" spans="1:2" ht="12.1" customHeight="1">
      <c r="A524" s="656" t="s">
        <v>2067</v>
      </c>
      <c r="B524" s="657" t="s">
        <v>2068</v>
      </c>
    </row>
    <row r="525" spans="1:2" ht="12.1" customHeight="1">
      <c r="A525" s="656" t="s">
        <v>2069</v>
      </c>
      <c r="B525" s="657" t="s">
        <v>2070</v>
      </c>
    </row>
    <row r="526" spans="1:2" ht="12.1" customHeight="1">
      <c r="A526" s="656" t="s">
        <v>2071</v>
      </c>
      <c r="B526" s="657" t="s">
        <v>2072</v>
      </c>
    </row>
    <row r="527" spans="1:2" ht="12.1" customHeight="1">
      <c r="A527" s="656" t="s">
        <v>2073</v>
      </c>
      <c r="B527" s="657" t="s">
        <v>2074</v>
      </c>
    </row>
    <row r="528" spans="1:2" ht="12.1" customHeight="1">
      <c r="A528" s="656" t="s">
        <v>3835</v>
      </c>
      <c r="B528" s="657" t="s">
        <v>3836</v>
      </c>
    </row>
    <row r="529" spans="1:2" ht="12.1" customHeight="1">
      <c r="A529" s="656" t="s">
        <v>3837</v>
      </c>
      <c r="B529" s="657" t="s">
        <v>3838</v>
      </c>
    </row>
    <row r="530" spans="1:2" ht="12.1" customHeight="1">
      <c r="A530" s="656" t="s">
        <v>3839</v>
      </c>
      <c r="B530" s="657" t="s">
        <v>3840</v>
      </c>
    </row>
    <row r="531" spans="1:2" ht="12.1" customHeight="1">
      <c r="A531" s="656" t="s">
        <v>3839</v>
      </c>
      <c r="B531" s="657" t="s">
        <v>3840</v>
      </c>
    </row>
    <row r="532" spans="1:2" ht="12.1" customHeight="1">
      <c r="A532" s="656" t="s">
        <v>3841</v>
      </c>
      <c r="B532" s="657" t="s">
        <v>3842</v>
      </c>
    </row>
    <row r="533" spans="1:2" ht="12.1" customHeight="1">
      <c r="A533" s="656" t="s">
        <v>3843</v>
      </c>
      <c r="B533" s="657" t="s">
        <v>3844</v>
      </c>
    </row>
    <row r="534" spans="1:2" ht="12.1" customHeight="1">
      <c r="A534" s="656" t="s">
        <v>3845</v>
      </c>
      <c r="B534" s="657" t="s">
        <v>3846</v>
      </c>
    </row>
    <row r="535" spans="1:2" ht="12.1" customHeight="1">
      <c r="A535" s="656" t="s">
        <v>2075</v>
      </c>
      <c r="B535" s="657" t="s">
        <v>2076</v>
      </c>
    </row>
    <row r="536" spans="1:2" ht="12.1" customHeight="1">
      <c r="A536" s="656" t="s">
        <v>3847</v>
      </c>
      <c r="B536" s="657" t="s">
        <v>3848</v>
      </c>
    </row>
    <row r="537" spans="1:2" ht="12.1" customHeight="1">
      <c r="A537" s="656" t="s">
        <v>2081</v>
      </c>
      <c r="B537" s="657" t="s">
        <v>2082</v>
      </c>
    </row>
    <row r="538" spans="1:2" ht="12.1" customHeight="1">
      <c r="A538" s="656" t="s">
        <v>2083</v>
      </c>
      <c r="B538" s="657" t="s">
        <v>2084</v>
      </c>
    </row>
    <row r="539" spans="1:2" ht="12.1" customHeight="1">
      <c r="A539" s="656" t="s">
        <v>2085</v>
      </c>
      <c r="B539" s="657" t="s">
        <v>2086</v>
      </c>
    </row>
    <row r="540" spans="1:2" ht="12.1" customHeight="1">
      <c r="A540" s="656" t="s">
        <v>2087</v>
      </c>
      <c r="B540" s="657" t="s">
        <v>2088</v>
      </c>
    </row>
    <row r="541" spans="1:2" ht="12.1" customHeight="1">
      <c r="A541" s="656" t="s">
        <v>2089</v>
      </c>
      <c r="B541" s="657" t="s">
        <v>2090</v>
      </c>
    </row>
    <row r="542" spans="1:2" ht="12.1" customHeight="1">
      <c r="A542" s="656" t="s">
        <v>2091</v>
      </c>
      <c r="B542" s="657" t="s">
        <v>2092</v>
      </c>
    </row>
    <row r="543" spans="1:2" ht="12.1" customHeight="1">
      <c r="A543" s="656" t="s">
        <v>2093</v>
      </c>
      <c r="B543" s="657" t="s">
        <v>2094</v>
      </c>
    </row>
    <row r="544" spans="1:2" ht="12.1" customHeight="1">
      <c r="A544" s="656" t="s">
        <v>2095</v>
      </c>
      <c r="B544" s="661" t="s">
        <v>2096</v>
      </c>
    </row>
    <row r="545" spans="1:2" ht="12.1" customHeight="1">
      <c r="A545" s="656" t="s">
        <v>2097</v>
      </c>
      <c r="B545" s="657" t="s">
        <v>2098</v>
      </c>
    </row>
    <row r="546" spans="1:2" ht="12.1" customHeight="1">
      <c r="A546" s="656" t="s">
        <v>2099</v>
      </c>
      <c r="B546" s="657" t="s">
        <v>2100</v>
      </c>
    </row>
    <row r="547" spans="1:2" ht="12.1" customHeight="1">
      <c r="A547" s="656" t="s">
        <v>2101</v>
      </c>
      <c r="B547" s="657" t="s">
        <v>2102</v>
      </c>
    </row>
    <row r="548" spans="1:2" ht="12.1" customHeight="1">
      <c r="A548" s="656" t="s">
        <v>2103</v>
      </c>
      <c r="B548" s="657" t="s">
        <v>2104</v>
      </c>
    </row>
    <row r="549" spans="1:2" ht="12.1" customHeight="1">
      <c r="A549" s="656" t="s">
        <v>2105</v>
      </c>
      <c r="B549" s="657" t="s">
        <v>3849</v>
      </c>
    </row>
    <row r="550" spans="1:2" ht="12.1" customHeight="1">
      <c r="A550" s="656" t="s">
        <v>2107</v>
      </c>
      <c r="B550" s="657" t="s">
        <v>2108</v>
      </c>
    </row>
    <row r="551" spans="1:2" ht="12.1" customHeight="1">
      <c r="A551" s="656" t="s">
        <v>2107</v>
      </c>
      <c r="B551" s="657" t="s">
        <v>3850</v>
      </c>
    </row>
    <row r="552" spans="1:2" ht="12.1" customHeight="1">
      <c r="A552" s="656" t="s">
        <v>2109</v>
      </c>
      <c r="B552" s="657" t="s">
        <v>2110</v>
      </c>
    </row>
    <row r="553" spans="1:2" ht="12.1" customHeight="1">
      <c r="A553" s="656" t="s">
        <v>1941</v>
      </c>
      <c r="B553" s="657" t="s">
        <v>1942</v>
      </c>
    </row>
    <row r="554" spans="1:2" ht="12.1" customHeight="1">
      <c r="A554" s="656" t="s">
        <v>1943</v>
      </c>
      <c r="B554" s="657" t="s">
        <v>1944</v>
      </c>
    </row>
    <row r="555" spans="1:2" ht="12.1" customHeight="1">
      <c r="A555" s="656" t="s">
        <v>1945</v>
      </c>
      <c r="B555" s="657" t="s">
        <v>1946</v>
      </c>
    </row>
    <row r="556" spans="1:2" ht="12.1" customHeight="1">
      <c r="A556" s="656" t="s">
        <v>1947</v>
      </c>
      <c r="B556" s="657" t="s">
        <v>1948</v>
      </c>
    </row>
    <row r="557" spans="1:2" ht="12.1" customHeight="1">
      <c r="A557" s="656" t="s">
        <v>1949</v>
      </c>
      <c r="B557" s="657" t="s">
        <v>1950</v>
      </c>
    </row>
    <row r="558" spans="1:2" ht="12.1" customHeight="1">
      <c r="A558" s="656" t="s">
        <v>1951</v>
      </c>
      <c r="B558" s="657" t="s">
        <v>1952</v>
      </c>
    </row>
    <row r="559" spans="1:2" ht="12.1" customHeight="1">
      <c r="A559" s="656" t="s">
        <v>1955</v>
      </c>
      <c r="B559" s="657" t="s">
        <v>1956</v>
      </c>
    </row>
    <row r="560" spans="1:2" ht="12.1" customHeight="1">
      <c r="A560" s="656" t="s">
        <v>1957</v>
      </c>
      <c r="B560" s="657" t="s">
        <v>1958</v>
      </c>
    </row>
    <row r="561" spans="1:2" ht="12.1" customHeight="1">
      <c r="A561" s="656" t="s">
        <v>1959</v>
      </c>
      <c r="B561" s="657" t="s">
        <v>1960</v>
      </c>
    </row>
    <row r="562" spans="1:2" ht="12.1" customHeight="1">
      <c r="A562" s="656" t="s">
        <v>1961</v>
      </c>
      <c r="B562" s="657" t="s">
        <v>1962</v>
      </c>
    </row>
    <row r="563" spans="1:2" ht="12.1" customHeight="1">
      <c r="A563" s="656" t="s">
        <v>1963</v>
      </c>
      <c r="B563" s="657" t="s">
        <v>1964</v>
      </c>
    </row>
    <row r="564" spans="1:2" ht="12.1" customHeight="1">
      <c r="A564" s="656" t="s">
        <v>3851</v>
      </c>
      <c r="B564" s="657" t="s">
        <v>3852</v>
      </c>
    </row>
    <row r="565" spans="1:2" ht="12.1" customHeight="1">
      <c r="A565" s="656" t="s">
        <v>1965</v>
      </c>
      <c r="B565" s="657" t="s">
        <v>1966</v>
      </c>
    </row>
    <row r="566" spans="1:2" ht="12.1" customHeight="1">
      <c r="A566" s="656" t="s">
        <v>1967</v>
      </c>
      <c r="B566" s="657" t="s">
        <v>1968</v>
      </c>
    </row>
    <row r="567" spans="1:2" ht="12.1" customHeight="1">
      <c r="A567" s="656" t="s">
        <v>1969</v>
      </c>
      <c r="B567" s="657" t="s">
        <v>1970</v>
      </c>
    </row>
    <row r="568" spans="1:2" ht="12.1" customHeight="1">
      <c r="A568" s="656" t="s">
        <v>1971</v>
      </c>
      <c r="B568" s="657" t="s">
        <v>1972</v>
      </c>
    </row>
    <row r="569" spans="1:2" ht="12.1" customHeight="1">
      <c r="A569" s="656" t="s">
        <v>1973</v>
      </c>
      <c r="B569" s="657" t="s">
        <v>1974</v>
      </c>
    </row>
    <row r="570" spans="1:2" ht="12.1" customHeight="1">
      <c r="A570" s="656" t="s">
        <v>1975</v>
      </c>
      <c r="B570" s="657" t="s">
        <v>1976</v>
      </c>
    </row>
    <row r="571" spans="1:2" ht="12.1" customHeight="1">
      <c r="A571" s="656" t="s">
        <v>1977</v>
      </c>
      <c r="B571" s="657" t="s">
        <v>1978</v>
      </c>
    </row>
    <row r="572" spans="1:2" ht="12.1" customHeight="1">
      <c r="A572" s="656" t="s">
        <v>1979</v>
      </c>
      <c r="B572" s="657" t="s">
        <v>1980</v>
      </c>
    </row>
    <row r="573" spans="1:2" ht="12.1" customHeight="1">
      <c r="A573" s="656" t="s">
        <v>1981</v>
      </c>
      <c r="B573" s="657" t="s">
        <v>1982</v>
      </c>
    </row>
    <row r="574" spans="1:2" ht="12.1" customHeight="1">
      <c r="A574" s="656" t="s">
        <v>1983</v>
      </c>
      <c r="B574" s="657" t="s">
        <v>1984</v>
      </c>
    </row>
    <row r="575" spans="1:2" ht="12.1" customHeight="1">
      <c r="A575" s="656" t="s">
        <v>1985</v>
      </c>
      <c r="B575" s="657" t="s">
        <v>1986</v>
      </c>
    </row>
    <row r="576" spans="1:2" ht="12.1" customHeight="1">
      <c r="A576" s="656" t="s">
        <v>1987</v>
      </c>
      <c r="B576" s="657" t="s">
        <v>1988</v>
      </c>
    </row>
    <row r="577" spans="1:2" ht="12.1" customHeight="1">
      <c r="A577" s="656" t="s">
        <v>1989</v>
      </c>
      <c r="B577" s="657" t="s">
        <v>1990</v>
      </c>
    </row>
    <row r="578" spans="1:2" ht="12.1" customHeight="1">
      <c r="A578" s="656" t="s">
        <v>1991</v>
      </c>
      <c r="B578" s="657" t="s">
        <v>1992</v>
      </c>
    </row>
    <row r="579" spans="1:2" ht="12.1" customHeight="1">
      <c r="A579" s="656" t="s">
        <v>1993</v>
      </c>
      <c r="B579" s="657" t="s">
        <v>1994</v>
      </c>
    </row>
    <row r="580" spans="1:2" ht="12.1" customHeight="1">
      <c r="A580" s="656" t="s">
        <v>1995</v>
      </c>
      <c r="B580" s="657" t="s">
        <v>1996</v>
      </c>
    </row>
    <row r="581" spans="1:2" ht="12.1" customHeight="1">
      <c r="A581" s="656" t="s">
        <v>1997</v>
      </c>
      <c r="B581" s="657" t="s">
        <v>1998</v>
      </c>
    </row>
    <row r="582" spans="1:2" ht="12.1" customHeight="1">
      <c r="A582" s="656" t="s">
        <v>1999</v>
      </c>
      <c r="B582" s="657" t="s">
        <v>2000</v>
      </c>
    </row>
    <row r="583" spans="1:2" ht="12.1" customHeight="1">
      <c r="A583" s="656" t="s">
        <v>2001</v>
      </c>
      <c r="B583" s="657" t="s">
        <v>2002</v>
      </c>
    </row>
    <row r="584" spans="1:2" ht="12.1" customHeight="1">
      <c r="A584" s="656" t="s">
        <v>2003</v>
      </c>
      <c r="B584" s="657" t="s">
        <v>2004</v>
      </c>
    </row>
    <row r="585" spans="1:2" ht="12.1" customHeight="1">
      <c r="A585" s="656" t="s">
        <v>2005</v>
      </c>
      <c r="B585" s="657" t="s">
        <v>2006</v>
      </c>
    </row>
    <row r="586" spans="1:2" ht="12.1" customHeight="1">
      <c r="A586" s="656" t="s">
        <v>2007</v>
      </c>
      <c r="B586" s="657" t="s">
        <v>2008</v>
      </c>
    </row>
    <row r="587" spans="1:2" ht="12.1" customHeight="1">
      <c r="A587" s="656" t="s">
        <v>2009</v>
      </c>
      <c r="B587" s="657" t="s">
        <v>2010</v>
      </c>
    </row>
    <row r="588" spans="1:2" ht="12.1" customHeight="1">
      <c r="A588" s="656" t="s">
        <v>2011</v>
      </c>
      <c r="B588" s="657" t="s">
        <v>2012</v>
      </c>
    </row>
    <row r="589" spans="1:2" ht="12.1" customHeight="1">
      <c r="A589" s="656" t="s">
        <v>2013</v>
      </c>
      <c r="B589" s="657" t="s">
        <v>2014</v>
      </c>
    </row>
    <row r="590" spans="1:2" ht="12.1" customHeight="1">
      <c r="A590" s="656" t="s">
        <v>2015</v>
      </c>
      <c r="B590" s="657" t="s">
        <v>2016</v>
      </c>
    </row>
    <row r="591" spans="1:2" ht="12.1" customHeight="1">
      <c r="A591" s="656" t="s">
        <v>2017</v>
      </c>
      <c r="B591" s="657" t="s">
        <v>2018</v>
      </c>
    </row>
    <row r="592" spans="1:2" ht="12.1" customHeight="1">
      <c r="A592" s="656" t="s">
        <v>2019</v>
      </c>
      <c r="B592" s="657" t="s">
        <v>2020</v>
      </c>
    </row>
    <row r="593" spans="1:2" ht="12.1" customHeight="1">
      <c r="A593" s="656" t="s">
        <v>2021</v>
      </c>
      <c r="B593" s="657" t="s">
        <v>2022</v>
      </c>
    </row>
    <row r="594" spans="1:2" ht="12.1" customHeight="1">
      <c r="A594" s="656" t="s">
        <v>2023</v>
      </c>
      <c r="B594" s="663" t="s">
        <v>2024</v>
      </c>
    </row>
    <row r="595" spans="1:2" ht="12.1" customHeight="1">
      <c r="A595" s="656" t="s">
        <v>2025</v>
      </c>
      <c r="B595" s="664" t="s">
        <v>2026</v>
      </c>
    </row>
    <row r="596" spans="1:2" ht="26.35" customHeight="1">
      <c r="A596" s="656" t="s">
        <v>2027</v>
      </c>
      <c r="B596" s="658" t="s">
        <v>2028</v>
      </c>
    </row>
    <row r="597" spans="1:2" ht="23.95" customHeight="1">
      <c r="A597" s="656" t="s">
        <v>2029</v>
      </c>
      <c r="B597" s="658" t="s">
        <v>2030</v>
      </c>
    </row>
    <row r="598" spans="1:2" ht="23.95" customHeight="1">
      <c r="A598" s="656" t="s">
        <v>2031</v>
      </c>
      <c r="B598" s="658" t="s">
        <v>2032</v>
      </c>
    </row>
    <row r="599" spans="1:2" ht="12.1" customHeight="1">
      <c r="A599" s="656" t="s">
        <v>2033</v>
      </c>
      <c r="B599" s="665" t="s">
        <v>2034</v>
      </c>
    </row>
    <row r="600" spans="1:2" ht="12.1" customHeight="1">
      <c r="A600" s="656" t="s">
        <v>2035</v>
      </c>
      <c r="B600" s="657" t="s">
        <v>2036</v>
      </c>
    </row>
    <row r="601" spans="1:2" ht="12.1" customHeight="1">
      <c r="A601" s="656" t="s">
        <v>148</v>
      </c>
      <c r="B601" s="657" t="s">
        <v>2037</v>
      </c>
    </row>
    <row r="602" spans="1:2" ht="12.1" customHeight="1">
      <c r="A602" s="656" t="s">
        <v>2038</v>
      </c>
      <c r="B602" s="657" t="s">
        <v>2039</v>
      </c>
    </row>
    <row r="603" spans="1:2" ht="12.1" customHeight="1">
      <c r="A603" s="656" t="s">
        <v>3853</v>
      </c>
      <c r="B603" s="657" t="s">
        <v>3854</v>
      </c>
    </row>
    <row r="604" spans="1:2" ht="12.1" customHeight="1">
      <c r="A604" s="656" t="s">
        <v>3855</v>
      </c>
      <c r="B604" s="657" t="s">
        <v>3856</v>
      </c>
    </row>
    <row r="605" spans="1:2" ht="12.1" customHeight="1">
      <c r="A605" s="656" t="s">
        <v>3857</v>
      </c>
      <c r="B605" s="657" t="s">
        <v>3858</v>
      </c>
    </row>
    <row r="606" spans="1:2" ht="12.1" customHeight="1">
      <c r="A606" s="656" t="s">
        <v>3859</v>
      </c>
      <c r="B606" s="657" t="s">
        <v>3860</v>
      </c>
    </row>
    <row r="607" spans="1:2" ht="12.1" customHeight="1">
      <c r="A607" s="656" t="s">
        <v>3861</v>
      </c>
      <c r="B607" s="657" t="s">
        <v>3862</v>
      </c>
    </row>
    <row r="608" spans="1:2" ht="12.1" customHeight="1">
      <c r="A608" s="656" t="s">
        <v>3863</v>
      </c>
      <c r="B608" s="657" t="s">
        <v>3864</v>
      </c>
    </row>
    <row r="609" spans="1:2" ht="12.1" customHeight="1">
      <c r="A609" s="656" t="s">
        <v>3865</v>
      </c>
      <c r="B609" s="657" t="s">
        <v>3866</v>
      </c>
    </row>
    <row r="610" spans="1:2" ht="12.1" customHeight="1">
      <c r="A610" s="656" t="s">
        <v>3867</v>
      </c>
      <c r="B610" s="657" t="s">
        <v>3868</v>
      </c>
    </row>
    <row r="611" spans="1:2" ht="12.1" customHeight="1">
      <c r="A611" s="656" t="s">
        <v>3869</v>
      </c>
      <c r="B611" s="657" t="s">
        <v>3870</v>
      </c>
    </row>
    <row r="612" spans="1:2" ht="12.1" customHeight="1">
      <c r="A612" s="656" t="s">
        <v>3871</v>
      </c>
      <c r="B612" s="657" t="s">
        <v>3872</v>
      </c>
    </row>
    <row r="613" spans="1:2" ht="12.1" customHeight="1">
      <c r="A613" s="656" t="s">
        <v>3873</v>
      </c>
      <c r="B613" s="657" t="s">
        <v>3874</v>
      </c>
    </row>
    <row r="614" spans="1:2" ht="12.1" customHeight="1">
      <c r="A614" s="656" t="s">
        <v>3875</v>
      </c>
      <c r="B614" s="657" t="s">
        <v>3876</v>
      </c>
    </row>
    <row r="615" spans="1:2" ht="12.1" customHeight="1">
      <c r="A615" s="656" t="s">
        <v>3875</v>
      </c>
      <c r="B615" s="657" t="s">
        <v>3876</v>
      </c>
    </row>
    <row r="616" spans="1:2" ht="12.1" customHeight="1">
      <c r="A616" s="656" t="s">
        <v>3877</v>
      </c>
      <c r="B616" s="657" t="s">
        <v>3878</v>
      </c>
    </row>
    <row r="617" spans="1:2" ht="12.1" customHeight="1">
      <c r="A617" s="656" t="s">
        <v>3879</v>
      </c>
      <c r="B617" s="657" t="s">
        <v>3880</v>
      </c>
    </row>
    <row r="618" spans="1:2" ht="12.1" customHeight="1">
      <c r="A618" s="656" t="s">
        <v>3881</v>
      </c>
      <c r="B618" s="657" t="s">
        <v>3882</v>
      </c>
    </row>
    <row r="619" spans="1:2" ht="12.1" customHeight="1">
      <c r="A619" s="656" t="s">
        <v>3883</v>
      </c>
      <c r="B619" s="657" t="s">
        <v>3884</v>
      </c>
    </row>
    <row r="620" spans="1:2" ht="12.1" customHeight="1">
      <c r="A620" s="656" t="s">
        <v>3885</v>
      </c>
      <c r="B620" s="657" t="s">
        <v>3886</v>
      </c>
    </row>
    <row r="621" spans="1:2" ht="12.1" customHeight="1">
      <c r="A621" s="656" t="s">
        <v>3887</v>
      </c>
      <c r="B621" s="657" t="s">
        <v>3888</v>
      </c>
    </row>
    <row r="622" spans="1:2" ht="12.1" customHeight="1">
      <c r="A622" s="656" t="s">
        <v>3889</v>
      </c>
      <c r="B622" s="657" t="s">
        <v>3890</v>
      </c>
    </row>
    <row r="623" spans="1:2" ht="12.1" customHeight="1">
      <c r="A623" s="656" t="s">
        <v>3891</v>
      </c>
      <c r="B623" s="657" t="s">
        <v>3892</v>
      </c>
    </row>
    <row r="624" spans="1:2" ht="12.1" customHeight="1">
      <c r="A624" s="656" t="s">
        <v>3893</v>
      </c>
      <c r="B624" s="657" t="s">
        <v>3894</v>
      </c>
    </row>
    <row r="625" spans="1:2" ht="12.1" customHeight="1">
      <c r="A625" s="656" t="s">
        <v>3895</v>
      </c>
      <c r="B625" s="657" t="s">
        <v>3896</v>
      </c>
    </row>
    <row r="626" spans="1:2" ht="12.1" customHeight="1">
      <c r="A626" s="656" t="s">
        <v>3897</v>
      </c>
      <c r="B626" s="657" t="s">
        <v>3898</v>
      </c>
    </row>
    <row r="627" spans="1:2" ht="12.1" customHeight="1">
      <c r="A627" s="656" t="s">
        <v>3899</v>
      </c>
      <c r="B627" s="657" t="s">
        <v>3900</v>
      </c>
    </row>
    <row r="628" spans="1:2" ht="12.1" customHeight="1">
      <c r="A628" s="656" t="s">
        <v>3901</v>
      </c>
      <c r="B628" s="657" t="s">
        <v>3902</v>
      </c>
    </row>
    <row r="629" spans="1:2" ht="12.1" customHeight="1">
      <c r="A629" s="656" t="s">
        <v>3903</v>
      </c>
      <c r="B629" s="657" t="s">
        <v>3904</v>
      </c>
    </row>
    <row r="630" spans="1:2" ht="12.1" customHeight="1">
      <c r="A630" s="656" t="s">
        <v>3905</v>
      </c>
      <c r="B630" s="657" t="s">
        <v>3906</v>
      </c>
    </row>
    <row r="631" spans="1:2" ht="12.1" customHeight="1">
      <c r="A631" s="656" t="s">
        <v>3907</v>
      </c>
      <c r="B631" s="657" t="s">
        <v>3908</v>
      </c>
    </row>
    <row r="632" spans="1:2" ht="12.1" customHeight="1">
      <c r="A632" s="656" t="s">
        <v>3909</v>
      </c>
      <c r="B632" s="657" t="s">
        <v>3910</v>
      </c>
    </row>
    <row r="633" spans="1:2" ht="12.1" customHeight="1">
      <c r="A633" s="656" t="s">
        <v>3911</v>
      </c>
      <c r="B633" s="657" t="s">
        <v>3912</v>
      </c>
    </row>
    <row r="634" spans="1:2" ht="12.1" customHeight="1">
      <c r="A634" s="656" t="s">
        <v>3913</v>
      </c>
      <c r="B634" s="657" t="s">
        <v>3914</v>
      </c>
    </row>
    <row r="635" spans="1:2" ht="25.5" customHeight="1">
      <c r="A635" s="656" t="s">
        <v>3915</v>
      </c>
      <c r="B635" s="660" t="s">
        <v>3916</v>
      </c>
    </row>
    <row r="636" spans="1:2" ht="12.1" customHeight="1">
      <c r="A636" s="656" t="s">
        <v>3917</v>
      </c>
      <c r="B636" s="657" t="s">
        <v>3918</v>
      </c>
    </row>
    <row r="637" spans="1:2" ht="12.1" customHeight="1">
      <c r="A637" s="656" t="s">
        <v>3919</v>
      </c>
      <c r="B637" s="657" t="s">
        <v>3920</v>
      </c>
    </row>
    <row r="638" spans="1:2" ht="12.1" customHeight="1">
      <c r="A638" s="656" t="s">
        <v>3921</v>
      </c>
      <c r="B638" s="657" t="s">
        <v>3922</v>
      </c>
    </row>
    <row r="639" spans="1:2" ht="12.1" customHeight="1">
      <c r="A639" s="656" t="s">
        <v>3923</v>
      </c>
      <c r="B639" s="657" t="s">
        <v>3924</v>
      </c>
    </row>
    <row r="640" spans="1:2" ht="12.1" customHeight="1">
      <c r="A640" s="656" t="s">
        <v>3925</v>
      </c>
      <c r="B640" s="657" t="s">
        <v>3926</v>
      </c>
    </row>
    <row r="641" spans="1:2" ht="12.1" customHeight="1">
      <c r="A641" s="656" t="s">
        <v>3927</v>
      </c>
      <c r="B641" s="657" t="s">
        <v>3928</v>
      </c>
    </row>
    <row r="642" spans="1:2" ht="12.1" customHeight="1">
      <c r="A642" s="656" t="s">
        <v>3929</v>
      </c>
      <c r="B642" s="657" t="s">
        <v>3930</v>
      </c>
    </row>
    <row r="643" spans="1:2" ht="12.1" customHeight="1">
      <c r="A643" s="656" t="s">
        <v>3931</v>
      </c>
      <c r="B643" s="657" t="s">
        <v>3932</v>
      </c>
    </row>
    <row r="644" spans="1:2" ht="12.1" customHeight="1">
      <c r="A644" s="656" t="s">
        <v>3933</v>
      </c>
      <c r="B644" s="657" t="s">
        <v>3934</v>
      </c>
    </row>
    <row r="645" spans="1:2" ht="12.1" customHeight="1">
      <c r="A645" s="656" t="s">
        <v>3935</v>
      </c>
      <c r="B645" s="657" t="s">
        <v>3936</v>
      </c>
    </row>
    <row r="646" spans="1:2" ht="12.1" customHeight="1">
      <c r="A646" s="656" t="s">
        <v>3937</v>
      </c>
      <c r="B646" s="657" t="s">
        <v>3938</v>
      </c>
    </row>
    <row r="647" spans="1:2" ht="12.1" customHeight="1">
      <c r="A647" s="656" t="s">
        <v>3939</v>
      </c>
      <c r="B647" s="657" t="s">
        <v>3940</v>
      </c>
    </row>
    <row r="648" spans="1:2" ht="12.1" customHeight="1">
      <c r="A648" s="656" t="s">
        <v>3941</v>
      </c>
      <c r="B648" s="657" t="s">
        <v>3942</v>
      </c>
    </row>
    <row r="649" spans="1:2" ht="12.1" customHeight="1">
      <c r="A649" s="656" t="s">
        <v>3943</v>
      </c>
      <c r="B649" s="657" t="s">
        <v>3944</v>
      </c>
    </row>
    <row r="650" spans="1:2" ht="12.1" customHeight="1">
      <c r="A650" s="656" t="s">
        <v>3945</v>
      </c>
      <c r="B650" s="657" t="s">
        <v>3946</v>
      </c>
    </row>
    <row r="651" spans="1:2" ht="12.1" customHeight="1">
      <c r="A651" s="656" t="s">
        <v>3947</v>
      </c>
      <c r="B651" s="657" t="s">
        <v>3948</v>
      </c>
    </row>
    <row r="652" spans="1:2" ht="12.1" customHeight="1">
      <c r="A652" s="656" t="s">
        <v>3949</v>
      </c>
      <c r="B652" s="657" t="s">
        <v>3950</v>
      </c>
    </row>
    <row r="653" spans="1:2" ht="12.1" customHeight="1">
      <c r="A653" s="656" t="s">
        <v>3951</v>
      </c>
      <c r="B653" s="657" t="s">
        <v>3952</v>
      </c>
    </row>
    <row r="654" spans="1:2" ht="12.1" customHeight="1">
      <c r="A654" s="656" t="s">
        <v>3953</v>
      </c>
      <c r="B654" s="657" t="s">
        <v>3954</v>
      </c>
    </row>
    <row r="655" spans="1:2" ht="12.1" customHeight="1">
      <c r="A655" s="656" t="s">
        <v>3955</v>
      </c>
      <c r="B655" s="657" t="s">
        <v>3956</v>
      </c>
    </row>
    <row r="656" spans="1:2" ht="12.1" customHeight="1">
      <c r="A656" s="656" t="s">
        <v>3957</v>
      </c>
      <c r="B656" s="657" t="s">
        <v>3958</v>
      </c>
    </row>
    <row r="657" spans="1:2" ht="12.1" customHeight="1">
      <c r="A657" s="656" t="s">
        <v>3959</v>
      </c>
      <c r="B657" s="657" t="s">
        <v>3960</v>
      </c>
    </row>
    <row r="658" spans="1:2" ht="12.1" customHeight="1">
      <c r="A658" s="656" t="s">
        <v>3961</v>
      </c>
      <c r="B658" s="657" t="s">
        <v>3962</v>
      </c>
    </row>
    <row r="659" spans="1:2" ht="12.1" customHeight="1">
      <c r="A659" s="656" t="s">
        <v>3963</v>
      </c>
      <c r="B659" s="657" t="s">
        <v>3964</v>
      </c>
    </row>
    <row r="660" spans="1:2" ht="12.1" customHeight="1">
      <c r="A660" s="656" t="s">
        <v>3965</v>
      </c>
      <c r="B660" s="657" t="s">
        <v>3966</v>
      </c>
    </row>
    <row r="661" spans="1:2" ht="12.1" customHeight="1">
      <c r="A661" s="656" t="s">
        <v>3967</v>
      </c>
      <c r="B661" s="657" t="s">
        <v>3968</v>
      </c>
    </row>
    <row r="662" spans="1:2" ht="12.1" customHeight="1">
      <c r="A662" s="656" t="s">
        <v>3969</v>
      </c>
      <c r="B662" s="657" t="s">
        <v>3970</v>
      </c>
    </row>
    <row r="663" spans="1:2" ht="12.1" customHeight="1">
      <c r="A663" s="656" t="s">
        <v>3971</v>
      </c>
      <c r="B663" s="657" t="s">
        <v>3972</v>
      </c>
    </row>
    <row r="664" spans="1:2" ht="12.1" customHeight="1">
      <c r="A664" s="656" t="s">
        <v>3973</v>
      </c>
      <c r="B664" s="657" t="s">
        <v>3974</v>
      </c>
    </row>
    <row r="665" spans="1:2" ht="12.1" customHeight="1">
      <c r="A665" s="656" t="s">
        <v>3975</v>
      </c>
      <c r="B665" s="657" t="s">
        <v>3976</v>
      </c>
    </row>
    <row r="666" spans="1:2" ht="12.1" customHeight="1">
      <c r="A666" s="656" t="s">
        <v>3977</v>
      </c>
      <c r="B666" s="657" t="s">
        <v>3978</v>
      </c>
    </row>
    <row r="667" spans="1:2" ht="12.1" customHeight="1">
      <c r="A667" s="656" t="s">
        <v>3979</v>
      </c>
      <c r="B667" s="657" t="s">
        <v>3980</v>
      </c>
    </row>
    <row r="668" spans="1:2" ht="12.1" customHeight="1">
      <c r="A668" s="656" t="s">
        <v>3981</v>
      </c>
      <c r="B668" s="657" t="s">
        <v>3982</v>
      </c>
    </row>
    <row r="669" spans="1:2" ht="12.1" customHeight="1">
      <c r="A669" s="656" t="s">
        <v>3981</v>
      </c>
      <c r="B669" s="657" t="s">
        <v>3982</v>
      </c>
    </row>
    <row r="670" spans="1:2" ht="12.1" customHeight="1">
      <c r="A670" s="656" t="s">
        <v>3983</v>
      </c>
      <c r="B670" s="657" t="s">
        <v>3984</v>
      </c>
    </row>
    <row r="671" spans="1:2" ht="12.1" customHeight="1">
      <c r="A671" s="656" t="s">
        <v>3985</v>
      </c>
      <c r="B671" s="657" t="s">
        <v>3986</v>
      </c>
    </row>
    <row r="672" spans="1:2" ht="12.1" customHeight="1">
      <c r="A672" s="656" t="s">
        <v>3985</v>
      </c>
      <c r="B672" s="657" t="s">
        <v>3986</v>
      </c>
    </row>
    <row r="673" spans="1:2" ht="12.1" customHeight="1">
      <c r="A673" s="656" t="s">
        <v>3987</v>
      </c>
      <c r="B673" s="657" t="s">
        <v>3988</v>
      </c>
    </row>
    <row r="674" spans="1:2" ht="12.1" customHeight="1">
      <c r="A674" s="656" t="s">
        <v>3989</v>
      </c>
      <c r="B674" s="657" t="s">
        <v>3990</v>
      </c>
    </row>
    <row r="675" spans="1:2" ht="12.1" customHeight="1">
      <c r="A675" s="656" t="s">
        <v>3991</v>
      </c>
      <c r="B675" s="657" t="s">
        <v>3992</v>
      </c>
    </row>
    <row r="676" spans="1:2" ht="12.1" customHeight="1">
      <c r="A676" s="656" t="s">
        <v>3993</v>
      </c>
      <c r="B676" s="657" t="s">
        <v>3994</v>
      </c>
    </row>
    <row r="677" spans="1:2" ht="12.1" customHeight="1">
      <c r="A677" s="656" t="s">
        <v>3995</v>
      </c>
      <c r="B677" s="657" t="s">
        <v>3996</v>
      </c>
    </row>
    <row r="678" spans="1:2" ht="12.1" customHeight="1">
      <c r="A678" s="656" t="s">
        <v>3997</v>
      </c>
      <c r="B678" s="657" t="s">
        <v>3998</v>
      </c>
    </row>
    <row r="679" spans="1:2" ht="12.1" customHeight="1">
      <c r="A679" s="656" t="s">
        <v>3999</v>
      </c>
      <c r="B679" s="657" t="s">
        <v>4000</v>
      </c>
    </row>
    <row r="680" spans="1:2" ht="12.1" customHeight="1">
      <c r="A680" s="656" t="s">
        <v>4001</v>
      </c>
      <c r="B680" s="657" t="s">
        <v>4002</v>
      </c>
    </row>
    <row r="681" spans="1:2" ht="12.1" customHeight="1">
      <c r="A681" s="656" t="s">
        <v>4003</v>
      </c>
      <c r="B681" s="657" t="s">
        <v>4004</v>
      </c>
    </row>
    <row r="682" spans="1:2" ht="12.1" customHeight="1">
      <c r="A682" s="656" t="s">
        <v>4005</v>
      </c>
      <c r="B682" s="657" t="s">
        <v>4006</v>
      </c>
    </row>
    <row r="683" spans="1:2" ht="12.1" customHeight="1">
      <c r="A683" s="656" t="s">
        <v>4007</v>
      </c>
      <c r="B683" s="657" t="s">
        <v>4008</v>
      </c>
    </row>
    <row r="684" spans="1:2" ht="12.1" customHeight="1">
      <c r="A684" s="656" t="s">
        <v>4009</v>
      </c>
      <c r="B684" s="657" t="s">
        <v>4010</v>
      </c>
    </row>
    <row r="685" spans="1:2" ht="12.1" customHeight="1">
      <c r="A685" s="656" t="s">
        <v>4011</v>
      </c>
      <c r="B685" s="657" t="s">
        <v>4012</v>
      </c>
    </row>
    <row r="686" spans="1:2" ht="12.1" customHeight="1">
      <c r="A686" s="656" t="s">
        <v>4013</v>
      </c>
      <c r="B686" s="657" t="s">
        <v>4014</v>
      </c>
    </row>
    <row r="687" spans="1:2" ht="12.1" customHeight="1">
      <c r="A687" s="656" t="s">
        <v>4015</v>
      </c>
      <c r="B687" s="657" t="s">
        <v>4016</v>
      </c>
    </row>
    <row r="688" spans="1:2" ht="12.1" customHeight="1">
      <c r="A688" s="656" t="s">
        <v>4017</v>
      </c>
      <c r="B688" s="657" t="s">
        <v>4018</v>
      </c>
    </row>
    <row r="689" spans="1:2" ht="12.1" customHeight="1">
      <c r="A689" s="656" t="s">
        <v>4019</v>
      </c>
      <c r="B689" s="657" t="s">
        <v>4020</v>
      </c>
    </row>
    <row r="690" spans="1:2" ht="12.1" customHeight="1">
      <c r="A690" s="656" t="s">
        <v>4021</v>
      </c>
      <c r="B690" s="657" t="s">
        <v>4022</v>
      </c>
    </row>
    <row r="691" spans="1:2" ht="12.1" customHeight="1">
      <c r="A691" s="656" t="s">
        <v>4023</v>
      </c>
      <c r="B691" s="657" t="s">
        <v>4024</v>
      </c>
    </row>
    <row r="692" spans="1:2" ht="12.1" customHeight="1">
      <c r="A692" s="656" t="s">
        <v>4025</v>
      </c>
      <c r="B692" s="657" t="s">
        <v>4026</v>
      </c>
    </row>
    <row r="693" spans="1:2" ht="12.1" customHeight="1">
      <c r="A693" s="656" t="s">
        <v>4025</v>
      </c>
      <c r="B693" s="657" t="s">
        <v>4026</v>
      </c>
    </row>
    <row r="694" spans="1:2" ht="12.1" customHeight="1">
      <c r="A694" s="656" t="s">
        <v>4027</v>
      </c>
      <c r="B694" s="657" t="s">
        <v>4028</v>
      </c>
    </row>
    <row r="695" spans="1:2" ht="12.1" customHeight="1">
      <c r="A695" s="656" t="s">
        <v>4027</v>
      </c>
      <c r="B695" s="657" t="s">
        <v>4028</v>
      </c>
    </row>
    <row r="696" spans="1:2" ht="12.1" customHeight="1">
      <c r="A696" s="656" t="s">
        <v>4029</v>
      </c>
      <c r="B696" s="657" t="s">
        <v>4030</v>
      </c>
    </row>
    <row r="697" spans="1:2" ht="12.1" customHeight="1">
      <c r="A697" s="656" t="s">
        <v>4031</v>
      </c>
      <c r="B697" s="657" t="s">
        <v>4032</v>
      </c>
    </row>
    <row r="698" spans="1:2" ht="12.1" customHeight="1">
      <c r="A698" s="656" t="s">
        <v>4033</v>
      </c>
      <c r="B698" s="657" t="s">
        <v>4034</v>
      </c>
    </row>
    <row r="699" spans="1:2" ht="12.1" customHeight="1">
      <c r="A699" s="656" t="s">
        <v>4035</v>
      </c>
      <c r="B699" s="657" t="s">
        <v>4036</v>
      </c>
    </row>
    <row r="700" spans="1:2" ht="12.1" customHeight="1">
      <c r="A700" s="656" t="s">
        <v>4037</v>
      </c>
      <c r="B700" s="657" t="s">
        <v>4038</v>
      </c>
    </row>
    <row r="701" spans="1:2" ht="12.1" customHeight="1">
      <c r="A701" s="656" t="s">
        <v>4039</v>
      </c>
      <c r="B701" s="657" t="s">
        <v>4040</v>
      </c>
    </row>
    <row r="702" spans="1:2" ht="12.1" customHeight="1">
      <c r="A702" s="656" t="s">
        <v>4041</v>
      </c>
      <c r="B702" s="657" t="s">
        <v>4042</v>
      </c>
    </row>
    <row r="703" spans="1:2" ht="12.1" customHeight="1">
      <c r="A703" s="656" t="s">
        <v>4043</v>
      </c>
      <c r="B703" s="657" t="s">
        <v>4044</v>
      </c>
    </row>
    <row r="704" spans="1:2" ht="12.1" customHeight="1">
      <c r="A704" s="656" t="s">
        <v>4045</v>
      </c>
      <c r="B704" s="657" t="s">
        <v>4046</v>
      </c>
    </row>
    <row r="705" spans="1:2" ht="12.1" customHeight="1">
      <c r="A705" s="656" t="s">
        <v>4047</v>
      </c>
      <c r="B705" s="657" t="s">
        <v>4048</v>
      </c>
    </row>
    <row r="706" spans="1:2" ht="12.1" customHeight="1">
      <c r="A706" s="656" t="s">
        <v>4049</v>
      </c>
      <c r="B706" s="657" t="s">
        <v>4050</v>
      </c>
    </row>
    <row r="707" spans="1:2" ht="12.1" customHeight="1">
      <c r="A707" s="656" t="s">
        <v>4051</v>
      </c>
      <c r="B707" s="657" t="s">
        <v>4052</v>
      </c>
    </row>
    <row r="708" spans="1:2" ht="12.1" customHeight="1">
      <c r="A708" s="656" t="s">
        <v>4053</v>
      </c>
      <c r="B708" s="657" t="s">
        <v>4054</v>
      </c>
    </row>
    <row r="709" spans="1:2" ht="12.1" customHeight="1">
      <c r="A709" s="656" t="s">
        <v>4055</v>
      </c>
      <c r="B709" s="657" t="s">
        <v>4056</v>
      </c>
    </row>
    <row r="710" spans="1:2" ht="12.1" customHeight="1">
      <c r="A710" s="656" t="s">
        <v>4057</v>
      </c>
      <c r="B710" s="657" t="s">
        <v>4058</v>
      </c>
    </row>
    <row r="711" spans="1:2" ht="12.1" customHeight="1">
      <c r="A711" s="656" t="s">
        <v>4059</v>
      </c>
      <c r="B711" s="657" t="s">
        <v>4060</v>
      </c>
    </row>
    <row r="712" spans="1:2" ht="12.1" customHeight="1">
      <c r="A712" s="656" t="s">
        <v>4061</v>
      </c>
      <c r="B712" s="657" t="s">
        <v>4062</v>
      </c>
    </row>
    <row r="713" spans="1:2" ht="12.1" customHeight="1">
      <c r="A713" s="656" t="s">
        <v>4063</v>
      </c>
      <c r="B713" s="657" t="s">
        <v>4064</v>
      </c>
    </row>
    <row r="714" spans="1:2" ht="12.1" customHeight="1">
      <c r="A714" s="656" t="s">
        <v>1917</v>
      </c>
      <c r="B714" s="657" t="s">
        <v>1918</v>
      </c>
    </row>
    <row r="715" spans="1:2" ht="12.1" customHeight="1">
      <c r="A715" s="656" t="s">
        <v>1917</v>
      </c>
      <c r="B715" s="657" t="s">
        <v>4065</v>
      </c>
    </row>
    <row r="716" spans="1:2" ht="12.1" customHeight="1">
      <c r="A716" s="656" t="s">
        <v>4066</v>
      </c>
      <c r="B716" s="657" t="s">
        <v>4067</v>
      </c>
    </row>
    <row r="717" spans="1:2" ht="12.1" customHeight="1">
      <c r="A717" s="656" t="s">
        <v>4068</v>
      </c>
      <c r="B717" s="657" t="s">
        <v>4069</v>
      </c>
    </row>
    <row r="718" spans="1:2" ht="12.1" customHeight="1">
      <c r="A718" s="656" t="s">
        <v>4070</v>
      </c>
      <c r="B718" s="657" t="s">
        <v>4071</v>
      </c>
    </row>
    <row r="719" spans="1:2" ht="12.1" customHeight="1">
      <c r="A719" s="656" t="s">
        <v>4072</v>
      </c>
      <c r="B719" s="657" t="s">
        <v>4073</v>
      </c>
    </row>
    <row r="720" spans="1:2" ht="12.1" customHeight="1">
      <c r="A720" s="656" t="s">
        <v>4074</v>
      </c>
      <c r="B720" s="657" t="s">
        <v>4075</v>
      </c>
    </row>
    <row r="721" spans="1:2" ht="12.1" customHeight="1">
      <c r="A721" s="656" t="s">
        <v>4076</v>
      </c>
      <c r="B721" s="657" t="s">
        <v>4077</v>
      </c>
    </row>
    <row r="722" spans="1:2" ht="12.1" customHeight="1">
      <c r="A722" s="656" t="s">
        <v>4078</v>
      </c>
      <c r="B722" s="657" t="s">
        <v>4079</v>
      </c>
    </row>
    <row r="723" spans="1:2" ht="12.1" customHeight="1">
      <c r="A723" s="656" t="s">
        <v>4080</v>
      </c>
      <c r="B723" s="657" t="s">
        <v>4081</v>
      </c>
    </row>
    <row r="724" spans="1:2" ht="12.1" customHeight="1">
      <c r="A724" s="656" t="s">
        <v>4082</v>
      </c>
      <c r="B724" s="657" t="s">
        <v>4083</v>
      </c>
    </row>
    <row r="725" spans="1:2" ht="12.1" customHeight="1">
      <c r="A725" s="656" t="s">
        <v>4084</v>
      </c>
      <c r="B725" s="657" t="s">
        <v>4085</v>
      </c>
    </row>
    <row r="726" spans="1:2" ht="12.1" customHeight="1">
      <c r="A726" s="656" t="s">
        <v>4086</v>
      </c>
      <c r="B726" s="657" t="s">
        <v>4087</v>
      </c>
    </row>
    <row r="727" spans="1:2" ht="12.1" customHeight="1">
      <c r="A727" s="656" t="s">
        <v>4088</v>
      </c>
      <c r="B727" s="657" t="s">
        <v>4089</v>
      </c>
    </row>
    <row r="728" spans="1:2" ht="12.1" customHeight="1">
      <c r="A728" s="656" t="s">
        <v>4090</v>
      </c>
      <c r="B728" s="657" t="s">
        <v>4091</v>
      </c>
    </row>
    <row r="729" spans="1:2" ht="12.1" customHeight="1">
      <c r="A729" s="656" t="s">
        <v>4092</v>
      </c>
      <c r="B729" s="657" t="s">
        <v>4093</v>
      </c>
    </row>
    <row r="730" spans="1:2" ht="12.1" customHeight="1">
      <c r="A730" s="656" t="s">
        <v>4094</v>
      </c>
      <c r="B730" s="657" t="s">
        <v>4095</v>
      </c>
    </row>
    <row r="731" spans="1:2" ht="12.1" customHeight="1">
      <c r="A731" s="656" t="s">
        <v>4096</v>
      </c>
      <c r="B731" s="657" t="s">
        <v>4097</v>
      </c>
    </row>
    <row r="732" spans="1:2" ht="12.1" customHeight="1">
      <c r="A732" s="656" t="s">
        <v>4098</v>
      </c>
      <c r="B732" s="657" t="s">
        <v>4099</v>
      </c>
    </row>
    <row r="733" spans="1:2" ht="12.1" customHeight="1">
      <c r="A733" s="656" t="s">
        <v>4100</v>
      </c>
      <c r="B733" s="657" t="s">
        <v>4101</v>
      </c>
    </row>
    <row r="734" spans="1:2" ht="12.1" customHeight="1">
      <c r="A734" s="656" t="s">
        <v>4102</v>
      </c>
      <c r="B734" s="657" t="s">
        <v>4103</v>
      </c>
    </row>
    <row r="735" spans="1:2" ht="12.1" customHeight="1">
      <c r="A735" s="656" t="s">
        <v>4104</v>
      </c>
      <c r="B735" s="657" t="s">
        <v>4105</v>
      </c>
    </row>
    <row r="736" spans="1:2" ht="12.1" customHeight="1">
      <c r="A736" s="656" t="s">
        <v>4106</v>
      </c>
      <c r="B736" s="657" t="s">
        <v>4107</v>
      </c>
    </row>
    <row r="737" spans="1:2" ht="12.1" customHeight="1">
      <c r="A737" s="656" t="s">
        <v>4108</v>
      </c>
      <c r="B737" s="657" t="s">
        <v>4109</v>
      </c>
    </row>
    <row r="738" spans="1:2" ht="12.1" customHeight="1">
      <c r="A738" s="656" t="s">
        <v>4110</v>
      </c>
      <c r="B738" s="657" t="s">
        <v>4111</v>
      </c>
    </row>
    <row r="739" spans="1:2" ht="12.1" customHeight="1">
      <c r="A739" s="656" t="s">
        <v>4110</v>
      </c>
      <c r="B739" s="657" t="s">
        <v>4112</v>
      </c>
    </row>
    <row r="740" spans="1:2" ht="12.1" customHeight="1">
      <c r="A740" s="656" t="s">
        <v>4113</v>
      </c>
      <c r="B740" s="657" t="s">
        <v>4114</v>
      </c>
    </row>
    <row r="741" spans="1:2" ht="12.1" customHeight="1">
      <c r="A741" s="656" t="s">
        <v>4115</v>
      </c>
      <c r="B741" s="657" t="s">
        <v>4116</v>
      </c>
    </row>
    <row r="742" spans="1:2" ht="12.1" customHeight="1">
      <c r="A742" s="656" t="s">
        <v>4117</v>
      </c>
      <c r="B742" s="657" t="s">
        <v>4118</v>
      </c>
    </row>
    <row r="743" spans="1:2" ht="12.1" customHeight="1">
      <c r="A743" s="656" t="s">
        <v>4119</v>
      </c>
      <c r="B743" s="657" t="s">
        <v>4120</v>
      </c>
    </row>
    <row r="744" spans="1:2" ht="12.1" customHeight="1">
      <c r="A744" s="656" t="s">
        <v>4121</v>
      </c>
      <c r="B744" s="657" t="s">
        <v>4122</v>
      </c>
    </row>
    <row r="745" spans="1:2" ht="12.1" customHeight="1">
      <c r="A745" s="656" t="s">
        <v>4123</v>
      </c>
      <c r="B745" s="657" t="s">
        <v>4124</v>
      </c>
    </row>
    <row r="746" spans="1:2" ht="12.1" customHeight="1">
      <c r="A746" s="656" t="s">
        <v>4125</v>
      </c>
      <c r="B746" s="657" t="s">
        <v>4126</v>
      </c>
    </row>
    <row r="747" spans="1:2" ht="12.1" customHeight="1">
      <c r="A747" s="656" t="s">
        <v>4127</v>
      </c>
      <c r="B747" s="657" t="s">
        <v>4128</v>
      </c>
    </row>
    <row r="748" spans="1:2" ht="12.1" customHeight="1">
      <c r="A748" s="656" t="s">
        <v>4129</v>
      </c>
      <c r="B748" s="657" t="s">
        <v>4130</v>
      </c>
    </row>
    <row r="749" spans="1:2" ht="12.1" customHeight="1">
      <c r="A749" s="656" t="s">
        <v>4131</v>
      </c>
      <c r="B749" s="657" t="s">
        <v>4132</v>
      </c>
    </row>
    <row r="750" spans="1:2" ht="12.1" customHeight="1">
      <c r="A750" s="656" t="s">
        <v>4133</v>
      </c>
      <c r="B750" s="657" t="s">
        <v>4134</v>
      </c>
    </row>
    <row r="751" spans="1:2" ht="12.1" customHeight="1">
      <c r="A751" s="656" t="s">
        <v>4135</v>
      </c>
      <c r="B751" s="657" t="s">
        <v>4136</v>
      </c>
    </row>
    <row r="752" spans="1:2" ht="12.1" customHeight="1">
      <c r="A752" s="656" t="s">
        <v>4137</v>
      </c>
      <c r="B752" s="657" t="s">
        <v>4138</v>
      </c>
    </row>
    <row r="753" spans="1:2" ht="12.1" customHeight="1">
      <c r="A753" s="656" t="s">
        <v>4139</v>
      </c>
      <c r="B753" s="657" t="s">
        <v>4140</v>
      </c>
    </row>
    <row r="754" spans="1:2" ht="12.1" customHeight="1">
      <c r="A754" s="656" t="s">
        <v>4141</v>
      </c>
      <c r="B754" s="657" t="s">
        <v>4142</v>
      </c>
    </row>
    <row r="755" spans="1:2" ht="12.1" customHeight="1">
      <c r="A755" s="656" t="s">
        <v>4143</v>
      </c>
      <c r="B755" s="657" t="s">
        <v>4144</v>
      </c>
    </row>
    <row r="756" spans="1:2" ht="12.1" customHeight="1">
      <c r="A756" s="656" t="s">
        <v>4145</v>
      </c>
      <c r="B756" s="657" t="s">
        <v>4146</v>
      </c>
    </row>
    <row r="757" spans="1:2" ht="12.1" customHeight="1">
      <c r="A757" s="656" t="s">
        <v>4147</v>
      </c>
      <c r="B757" s="657" t="s">
        <v>4148</v>
      </c>
    </row>
    <row r="758" spans="1:2" ht="12.1" customHeight="1">
      <c r="A758" s="656" t="s">
        <v>4149</v>
      </c>
      <c r="B758" s="657" t="s">
        <v>4150</v>
      </c>
    </row>
    <row r="759" spans="1:2" ht="12.1" customHeight="1">
      <c r="A759" s="656" t="s">
        <v>4151</v>
      </c>
      <c r="B759" s="657" t="s">
        <v>4152</v>
      </c>
    </row>
    <row r="760" spans="1:2" ht="12.1" customHeight="1">
      <c r="A760" s="656" t="s">
        <v>4153</v>
      </c>
      <c r="B760" s="657" t="s">
        <v>4154</v>
      </c>
    </row>
    <row r="761" spans="1:2" ht="12.1" customHeight="1">
      <c r="A761" s="656" t="s">
        <v>4155</v>
      </c>
      <c r="B761" s="657" t="s">
        <v>4156</v>
      </c>
    </row>
    <row r="762" spans="1:2" ht="12.1" customHeight="1">
      <c r="A762" s="656" t="s">
        <v>4157</v>
      </c>
      <c r="B762" s="657" t="s">
        <v>4158</v>
      </c>
    </row>
    <row r="763" spans="1:2" ht="12.1" customHeight="1">
      <c r="A763" s="656" t="s">
        <v>4159</v>
      </c>
      <c r="B763" s="657" t="s">
        <v>4160</v>
      </c>
    </row>
    <row r="764" spans="1:2" ht="12.1" customHeight="1">
      <c r="A764" s="656" t="s">
        <v>4161</v>
      </c>
      <c r="B764" s="657" t="s">
        <v>4162</v>
      </c>
    </row>
    <row r="765" spans="1:2" ht="12.1" customHeight="1">
      <c r="A765" s="656" t="s">
        <v>4163</v>
      </c>
      <c r="B765" s="657" t="s">
        <v>4164</v>
      </c>
    </row>
    <row r="766" spans="1:2" ht="12.1" customHeight="1">
      <c r="A766" s="656" t="s">
        <v>4165</v>
      </c>
      <c r="B766" s="657" t="s">
        <v>4166</v>
      </c>
    </row>
    <row r="767" spans="1:2" ht="12.1" customHeight="1">
      <c r="A767" s="656" t="s">
        <v>4167</v>
      </c>
      <c r="B767" s="657" t="s">
        <v>4168</v>
      </c>
    </row>
    <row r="768" spans="1:2" ht="12.1" customHeight="1">
      <c r="A768" s="656" t="s">
        <v>4169</v>
      </c>
      <c r="B768" s="657" t="s">
        <v>4170</v>
      </c>
    </row>
    <row r="769" spans="1:2" ht="12.1" customHeight="1">
      <c r="A769" s="656" t="s">
        <v>4171</v>
      </c>
      <c r="B769" s="657" t="s">
        <v>4172</v>
      </c>
    </row>
    <row r="770" spans="1:2" ht="12.1" customHeight="1">
      <c r="A770" s="656" t="s">
        <v>4173</v>
      </c>
      <c r="B770" s="657" t="s">
        <v>4174</v>
      </c>
    </row>
    <row r="771" spans="1:2" ht="12.1" customHeight="1">
      <c r="A771" s="656" t="s">
        <v>4175</v>
      </c>
      <c r="B771" s="657" t="s">
        <v>4176</v>
      </c>
    </row>
    <row r="772" spans="1:2" ht="12.1" customHeight="1">
      <c r="A772" s="656" t="s">
        <v>4177</v>
      </c>
      <c r="B772" s="657" t="s">
        <v>4178</v>
      </c>
    </row>
    <row r="773" spans="1:2" ht="12.1" customHeight="1">
      <c r="A773" s="656" t="s">
        <v>4179</v>
      </c>
      <c r="B773" s="657" t="s">
        <v>4180</v>
      </c>
    </row>
    <row r="774" spans="1:2" ht="12.1" customHeight="1">
      <c r="A774" s="656" t="s">
        <v>4181</v>
      </c>
      <c r="B774" s="657" t="s">
        <v>4182</v>
      </c>
    </row>
    <row r="775" spans="1:2" ht="12.1" customHeight="1">
      <c r="A775" s="656" t="s">
        <v>4183</v>
      </c>
      <c r="B775" s="657" t="s">
        <v>4184</v>
      </c>
    </row>
    <row r="776" spans="1:2" ht="12.1" customHeight="1">
      <c r="A776" s="656" t="s">
        <v>4185</v>
      </c>
      <c r="B776" s="657" t="s">
        <v>4186</v>
      </c>
    </row>
    <row r="777" spans="1:2" ht="12.1" customHeight="1">
      <c r="A777" s="656" t="s">
        <v>4187</v>
      </c>
      <c r="B777" s="657" t="s">
        <v>4188</v>
      </c>
    </row>
    <row r="778" spans="1:2" ht="12.1" customHeight="1">
      <c r="A778" s="656" t="s">
        <v>4189</v>
      </c>
      <c r="B778" s="657" t="s">
        <v>4190</v>
      </c>
    </row>
    <row r="779" spans="1:2" ht="12.1" customHeight="1">
      <c r="A779" s="656" t="s">
        <v>4191</v>
      </c>
      <c r="B779" s="657" t="s">
        <v>4192</v>
      </c>
    </row>
    <row r="780" spans="1:2" ht="12.1" customHeight="1">
      <c r="A780" s="656" t="s">
        <v>4193</v>
      </c>
      <c r="B780" s="657" t="s">
        <v>4194</v>
      </c>
    </row>
    <row r="781" spans="1:2" ht="12.1" customHeight="1">
      <c r="A781" s="656" t="s">
        <v>4195</v>
      </c>
      <c r="B781" s="657" t="s">
        <v>4196</v>
      </c>
    </row>
    <row r="782" spans="1:2" ht="12.1" customHeight="1">
      <c r="A782" s="656" t="s">
        <v>4197</v>
      </c>
      <c r="B782" s="657" t="s">
        <v>4198</v>
      </c>
    </row>
    <row r="783" spans="1:2" ht="12.1" customHeight="1">
      <c r="A783" s="656" t="s">
        <v>4199</v>
      </c>
      <c r="B783" s="657" t="s">
        <v>4200</v>
      </c>
    </row>
    <row r="784" spans="1:2" ht="12.1" customHeight="1">
      <c r="A784" s="656" t="s">
        <v>4201</v>
      </c>
      <c r="B784" s="657" t="s">
        <v>4202</v>
      </c>
    </row>
    <row r="785" spans="1:2" ht="12.1" customHeight="1">
      <c r="A785" s="656" t="s">
        <v>4203</v>
      </c>
      <c r="B785" s="657" t="s">
        <v>4204</v>
      </c>
    </row>
    <row r="786" spans="1:2" ht="12.1" customHeight="1">
      <c r="A786" s="656" t="s">
        <v>4205</v>
      </c>
      <c r="B786" s="657" t="s">
        <v>4206</v>
      </c>
    </row>
    <row r="787" spans="1:2" ht="12.1" customHeight="1">
      <c r="A787" s="656" t="s">
        <v>4207</v>
      </c>
      <c r="B787" s="657" t="s">
        <v>4208</v>
      </c>
    </row>
    <row r="788" spans="1:2" ht="12.1" customHeight="1">
      <c r="A788" s="656" t="s">
        <v>4209</v>
      </c>
      <c r="B788" s="657" t="s">
        <v>4210</v>
      </c>
    </row>
    <row r="789" spans="1:2" ht="12.1" customHeight="1">
      <c r="A789" s="656" t="s">
        <v>4211</v>
      </c>
      <c r="B789" s="657" t="s">
        <v>4212</v>
      </c>
    </row>
    <row r="790" spans="1:2" ht="12.1" customHeight="1">
      <c r="A790" s="656" t="s">
        <v>4213</v>
      </c>
      <c r="B790" s="657" t="s">
        <v>4214</v>
      </c>
    </row>
    <row r="791" spans="1:2" ht="12.1" customHeight="1">
      <c r="A791" s="656" t="s">
        <v>4215</v>
      </c>
      <c r="B791" s="657" t="s">
        <v>4216</v>
      </c>
    </row>
    <row r="792" spans="1:2" ht="12.1" customHeight="1">
      <c r="A792" s="656" t="s">
        <v>4217</v>
      </c>
      <c r="B792" s="657" t="s">
        <v>4218</v>
      </c>
    </row>
    <row r="793" spans="1:2" ht="12.1" customHeight="1">
      <c r="A793" s="656" t="s">
        <v>4219</v>
      </c>
      <c r="B793" s="657" t="s">
        <v>4220</v>
      </c>
    </row>
    <row r="794" spans="1:2" ht="12.1" customHeight="1">
      <c r="A794" s="656" t="s">
        <v>4221</v>
      </c>
      <c r="B794" s="657" t="s">
        <v>4222</v>
      </c>
    </row>
    <row r="795" spans="1:2" ht="12.1" customHeight="1">
      <c r="A795" s="656" t="s">
        <v>4223</v>
      </c>
      <c r="B795" s="657" t="s">
        <v>4224</v>
      </c>
    </row>
    <row r="796" spans="1:2" ht="12.1" customHeight="1">
      <c r="A796" s="656" t="s">
        <v>4225</v>
      </c>
      <c r="B796" s="657" t="s">
        <v>4226</v>
      </c>
    </row>
    <row r="797" spans="1:2" ht="12.1" customHeight="1">
      <c r="A797" s="656" t="s">
        <v>4227</v>
      </c>
      <c r="B797" s="657" t="s">
        <v>4228</v>
      </c>
    </row>
    <row r="798" spans="1:2" ht="12.1" customHeight="1">
      <c r="A798" s="656" t="s">
        <v>4229</v>
      </c>
      <c r="B798" s="657" t="s">
        <v>4230</v>
      </c>
    </row>
    <row r="799" spans="1:2" ht="12.1" customHeight="1">
      <c r="A799" s="656" t="s">
        <v>4231</v>
      </c>
      <c r="B799" s="657" t="s">
        <v>4232</v>
      </c>
    </row>
    <row r="800" spans="1:2" ht="12.1" customHeight="1">
      <c r="A800" s="656" t="s">
        <v>4233</v>
      </c>
      <c r="B800" s="657" t="s">
        <v>4234</v>
      </c>
    </row>
    <row r="801" spans="1:2" ht="12.1" customHeight="1">
      <c r="A801" s="656" t="s">
        <v>4235</v>
      </c>
      <c r="B801" s="657" t="s">
        <v>4236</v>
      </c>
    </row>
    <row r="802" spans="1:2" ht="12.1" customHeight="1">
      <c r="A802" s="656" t="s">
        <v>4237</v>
      </c>
      <c r="B802" s="657" t="s">
        <v>4238</v>
      </c>
    </row>
    <row r="803" spans="1:2" ht="12.1" customHeight="1">
      <c r="A803" s="656" t="s">
        <v>4239</v>
      </c>
      <c r="B803" s="657" t="s">
        <v>4240</v>
      </c>
    </row>
    <row r="804" spans="1:2" ht="12.1" customHeight="1">
      <c r="A804" s="656" t="s">
        <v>4241</v>
      </c>
      <c r="B804" s="657" t="s">
        <v>4242</v>
      </c>
    </row>
    <row r="805" spans="1:2" ht="12.1" customHeight="1">
      <c r="A805" s="656" t="s">
        <v>4243</v>
      </c>
      <c r="B805" s="657" t="s">
        <v>4244</v>
      </c>
    </row>
    <row r="806" spans="1:2" ht="12.1" customHeight="1">
      <c r="A806" s="656" t="s">
        <v>4245</v>
      </c>
      <c r="B806" s="657" t="s">
        <v>4246</v>
      </c>
    </row>
    <row r="807" spans="1:2" ht="12.1" customHeight="1">
      <c r="A807" s="656" t="s">
        <v>4247</v>
      </c>
      <c r="B807" s="657" t="s">
        <v>4248</v>
      </c>
    </row>
    <row r="808" spans="1:2" ht="12.1" customHeight="1">
      <c r="A808" s="656" t="s">
        <v>4249</v>
      </c>
      <c r="B808" s="657" t="s">
        <v>4250</v>
      </c>
    </row>
    <row r="809" spans="1:2" ht="12.1" customHeight="1">
      <c r="A809" s="656" t="s">
        <v>4251</v>
      </c>
      <c r="B809" s="657" t="s">
        <v>4252</v>
      </c>
    </row>
    <row r="810" spans="1:2" ht="12.1" customHeight="1">
      <c r="A810" s="656" t="s">
        <v>4253</v>
      </c>
      <c r="B810" s="657" t="s">
        <v>4254</v>
      </c>
    </row>
    <row r="811" spans="1:2" ht="12.1" customHeight="1">
      <c r="A811" s="656" t="s">
        <v>4255</v>
      </c>
      <c r="B811" s="657" t="s">
        <v>4256</v>
      </c>
    </row>
    <row r="812" spans="1:2" ht="12.1" customHeight="1">
      <c r="A812" s="656" t="s">
        <v>4257</v>
      </c>
      <c r="B812" s="657" t="s">
        <v>4258</v>
      </c>
    </row>
    <row r="813" spans="1:2" ht="12.1" customHeight="1">
      <c r="A813" s="656" t="s">
        <v>4259</v>
      </c>
      <c r="B813" s="657" t="s">
        <v>4260</v>
      </c>
    </row>
    <row r="814" spans="1:2" ht="12.1" customHeight="1">
      <c r="A814" s="656" t="s">
        <v>4261</v>
      </c>
      <c r="B814" s="657" t="s">
        <v>4262</v>
      </c>
    </row>
    <row r="815" spans="1:2" ht="12.1" customHeight="1">
      <c r="A815" s="656" t="s">
        <v>4263</v>
      </c>
      <c r="B815" s="657" t="s">
        <v>4264</v>
      </c>
    </row>
    <row r="816" spans="1:2" ht="12.1" customHeight="1">
      <c r="A816" s="656" t="s">
        <v>4265</v>
      </c>
      <c r="B816" s="657" t="s">
        <v>4266</v>
      </c>
    </row>
    <row r="817" spans="1:2" ht="12.1" customHeight="1">
      <c r="A817" s="656" t="s">
        <v>4267</v>
      </c>
      <c r="B817" s="657" t="s">
        <v>4268</v>
      </c>
    </row>
    <row r="818" spans="1:2" ht="12.1" customHeight="1">
      <c r="A818" s="656" t="s">
        <v>4269</v>
      </c>
      <c r="B818" s="657" t="s">
        <v>4270</v>
      </c>
    </row>
    <row r="819" spans="1:2" ht="12.1" customHeight="1">
      <c r="A819" s="656" t="s">
        <v>4271</v>
      </c>
      <c r="B819" s="657" t="s">
        <v>4272</v>
      </c>
    </row>
    <row r="820" spans="1:2" ht="12.1" customHeight="1">
      <c r="A820" s="656" t="s">
        <v>4273</v>
      </c>
      <c r="B820" s="657" t="s">
        <v>4274</v>
      </c>
    </row>
    <row r="821" spans="1:2" ht="12.1" customHeight="1">
      <c r="A821" s="656" t="s">
        <v>4275</v>
      </c>
      <c r="B821" s="657" t="s">
        <v>4276</v>
      </c>
    </row>
    <row r="822" spans="1:2" ht="12.1" customHeight="1">
      <c r="A822" s="656" t="s">
        <v>4277</v>
      </c>
      <c r="B822" s="657" t="s">
        <v>4278</v>
      </c>
    </row>
    <row r="823" spans="1:2" ht="12.1" customHeight="1">
      <c r="A823" s="656" t="s">
        <v>4277</v>
      </c>
      <c r="B823" s="657" t="s">
        <v>4278</v>
      </c>
    </row>
    <row r="824" spans="1:2" ht="12.1" customHeight="1">
      <c r="A824" s="656" t="s">
        <v>4279</v>
      </c>
      <c r="B824" s="657" t="s">
        <v>4280</v>
      </c>
    </row>
    <row r="825" spans="1:2" ht="12.1" customHeight="1">
      <c r="A825" s="656" t="s">
        <v>4281</v>
      </c>
      <c r="B825" s="657" t="s">
        <v>4282</v>
      </c>
    </row>
    <row r="826" spans="1:2" ht="12.1" customHeight="1">
      <c r="A826" s="656" t="s">
        <v>4283</v>
      </c>
      <c r="B826" s="657" t="s">
        <v>4284</v>
      </c>
    </row>
    <row r="827" spans="1:2" ht="12.1" customHeight="1">
      <c r="A827" s="656" t="s">
        <v>4285</v>
      </c>
      <c r="B827" s="657" t="s">
        <v>4286</v>
      </c>
    </row>
    <row r="828" spans="1:2" ht="12.1" customHeight="1">
      <c r="A828" s="656" t="s">
        <v>4287</v>
      </c>
      <c r="B828" s="657" t="s">
        <v>4288</v>
      </c>
    </row>
    <row r="829" spans="1:2" ht="12.1" customHeight="1">
      <c r="A829" s="656" t="s">
        <v>4289</v>
      </c>
      <c r="B829" s="657" t="s">
        <v>4290</v>
      </c>
    </row>
    <row r="830" spans="1:2" ht="12.1" customHeight="1">
      <c r="A830" s="656" t="s">
        <v>4291</v>
      </c>
      <c r="B830" s="657" t="s">
        <v>4292</v>
      </c>
    </row>
    <row r="831" spans="1:2" ht="12.1" customHeight="1">
      <c r="A831" s="656" t="s">
        <v>4293</v>
      </c>
      <c r="B831" s="657" t="s">
        <v>4294</v>
      </c>
    </row>
    <row r="832" spans="1:2" ht="12.1" customHeight="1">
      <c r="A832" s="656" t="s">
        <v>4295</v>
      </c>
      <c r="B832" s="657" t="s">
        <v>4296</v>
      </c>
    </row>
    <row r="833" spans="1:2" ht="12.1" customHeight="1">
      <c r="A833" s="656" t="s">
        <v>4297</v>
      </c>
      <c r="B833" s="657" t="s">
        <v>4298</v>
      </c>
    </row>
    <row r="834" spans="1:2" ht="12.1" customHeight="1">
      <c r="A834" s="656" t="s">
        <v>4299</v>
      </c>
      <c r="B834" s="657" t="s">
        <v>4300</v>
      </c>
    </row>
    <row r="835" spans="1:2" ht="12.1" customHeight="1">
      <c r="A835" s="656" t="s">
        <v>4301</v>
      </c>
      <c r="B835" s="657" t="s">
        <v>4302</v>
      </c>
    </row>
    <row r="836" spans="1:2" ht="12.1" customHeight="1">
      <c r="A836" s="656" t="s">
        <v>4303</v>
      </c>
      <c r="B836" s="657" t="s">
        <v>4304</v>
      </c>
    </row>
    <row r="837" spans="1:2" ht="12.1" customHeight="1">
      <c r="A837" s="656" t="s">
        <v>4305</v>
      </c>
      <c r="B837" s="657" t="s">
        <v>4306</v>
      </c>
    </row>
    <row r="838" spans="1:2" ht="12.1" customHeight="1">
      <c r="A838" s="656" t="s">
        <v>4307</v>
      </c>
      <c r="B838" s="657" t="s">
        <v>4308</v>
      </c>
    </row>
    <row r="839" spans="1:2" ht="12.1" customHeight="1">
      <c r="A839" s="656" t="s">
        <v>4309</v>
      </c>
      <c r="B839" s="657" t="s">
        <v>4310</v>
      </c>
    </row>
    <row r="840" spans="1:2" ht="12.1" customHeight="1">
      <c r="A840" s="656" t="s">
        <v>4311</v>
      </c>
      <c r="B840" s="657" t="s">
        <v>4312</v>
      </c>
    </row>
    <row r="841" spans="1:2" ht="12.1" customHeight="1">
      <c r="A841" s="656" t="s">
        <v>4313</v>
      </c>
      <c r="B841" s="657" t="s">
        <v>4314</v>
      </c>
    </row>
    <row r="842" spans="1:2" ht="12.1" customHeight="1">
      <c r="A842" s="656" t="s">
        <v>4315</v>
      </c>
      <c r="B842" s="657" t="s">
        <v>4316</v>
      </c>
    </row>
    <row r="843" spans="1:2" ht="12.1" customHeight="1">
      <c r="A843" s="656" t="s">
        <v>4317</v>
      </c>
      <c r="B843" s="657" t="s">
        <v>4318</v>
      </c>
    </row>
    <row r="844" spans="1:2" ht="12.1" customHeight="1">
      <c r="A844" s="656" t="s">
        <v>4319</v>
      </c>
      <c r="B844" s="657" t="s">
        <v>4320</v>
      </c>
    </row>
    <row r="845" spans="1:2" ht="12.1" customHeight="1">
      <c r="A845" s="656" t="s">
        <v>4321</v>
      </c>
      <c r="B845" s="657" t="s">
        <v>4322</v>
      </c>
    </row>
    <row r="846" spans="1:2" ht="12.1" customHeight="1">
      <c r="A846" s="656" t="s">
        <v>4323</v>
      </c>
      <c r="B846" s="657" t="s">
        <v>4324</v>
      </c>
    </row>
    <row r="847" spans="1:2" ht="12.1" customHeight="1">
      <c r="A847" s="656" t="s">
        <v>4325</v>
      </c>
      <c r="B847" s="657" t="s">
        <v>4326</v>
      </c>
    </row>
    <row r="848" spans="1:2" ht="12.1" customHeight="1">
      <c r="A848" s="656" t="s">
        <v>4327</v>
      </c>
      <c r="B848" s="657" t="s">
        <v>4328</v>
      </c>
    </row>
    <row r="849" spans="1:2" ht="12.1" customHeight="1">
      <c r="A849" s="656" t="s">
        <v>4329</v>
      </c>
      <c r="B849" s="657" t="s">
        <v>4330</v>
      </c>
    </row>
    <row r="850" spans="1:2" ht="12.1" customHeight="1">
      <c r="A850" s="656" t="s">
        <v>4331</v>
      </c>
      <c r="B850" s="657" t="s">
        <v>4332</v>
      </c>
    </row>
    <row r="851" spans="1:2" ht="12.1" customHeight="1">
      <c r="A851" s="656" t="s">
        <v>4333</v>
      </c>
      <c r="B851" s="657" t="s">
        <v>4334</v>
      </c>
    </row>
    <row r="852" spans="1:2" ht="12.1" customHeight="1">
      <c r="A852" s="656" t="s">
        <v>4335</v>
      </c>
      <c r="B852" s="657" t="s">
        <v>4336</v>
      </c>
    </row>
    <row r="853" spans="1:2" ht="12.1" customHeight="1">
      <c r="A853" s="656" t="s">
        <v>4337</v>
      </c>
      <c r="B853" s="657" t="s">
        <v>4338</v>
      </c>
    </row>
    <row r="854" spans="1:2" ht="12.1" customHeight="1">
      <c r="A854" s="656" t="s">
        <v>4339</v>
      </c>
      <c r="B854" s="657" t="s">
        <v>4340</v>
      </c>
    </row>
    <row r="855" spans="1:2" ht="12.1" customHeight="1">
      <c r="A855" s="656" t="s">
        <v>4341</v>
      </c>
      <c r="B855" s="657" t="s">
        <v>4342</v>
      </c>
    </row>
    <row r="856" spans="1:2" ht="12.1" customHeight="1">
      <c r="A856" s="656" t="s">
        <v>4343</v>
      </c>
      <c r="B856" s="657" t="s">
        <v>4344</v>
      </c>
    </row>
    <row r="857" spans="1:2" ht="12.1" customHeight="1">
      <c r="A857" s="656" t="s">
        <v>4345</v>
      </c>
      <c r="B857" s="657" t="s">
        <v>4346</v>
      </c>
    </row>
    <row r="858" spans="1:2" ht="12.1" customHeight="1">
      <c r="A858" s="656" t="s">
        <v>4347</v>
      </c>
      <c r="B858" s="657" t="s">
        <v>4348</v>
      </c>
    </row>
    <row r="859" spans="1:2" ht="12.1" customHeight="1">
      <c r="A859" s="656" t="s">
        <v>4349</v>
      </c>
      <c r="B859" s="657" t="s">
        <v>4350</v>
      </c>
    </row>
    <row r="860" spans="1:2" ht="12.1" customHeight="1">
      <c r="A860" s="656" t="s">
        <v>4351</v>
      </c>
      <c r="B860" s="657" t="s">
        <v>4352</v>
      </c>
    </row>
    <row r="861" spans="1:2" ht="12.1" customHeight="1">
      <c r="A861" s="656" t="s">
        <v>4353</v>
      </c>
      <c r="B861" s="657" t="s">
        <v>4354</v>
      </c>
    </row>
    <row r="862" spans="1:2" ht="12.1" customHeight="1">
      <c r="A862" s="656" t="s">
        <v>4355</v>
      </c>
      <c r="B862" s="657" t="s">
        <v>4356</v>
      </c>
    </row>
    <row r="863" spans="1:2" ht="12.1" customHeight="1">
      <c r="A863" s="656" t="s">
        <v>4357</v>
      </c>
      <c r="B863" s="657" t="s">
        <v>4358</v>
      </c>
    </row>
    <row r="864" spans="1:2" ht="12.1" customHeight="1">
      <c r="A864" s="656" t="s">
        <v>4359</v>
      </c>
      <c r="B864" s="657" t="s">
        <v>4360</v>
      </c>
    </row>
    <row r="865" spans="1:2" ht="12.1" customHeight="1">
      <c r="A865" s="656" t="s">
        <v>4361</v>
      </c>
      <c r="B865" s="657" t="s">
        <v>4362</v>
      </c>
    </row>
    <row r="866" spans="1:2" ht="12.1" customHeight="1">
      <c r="A866" s="656" t="s">
        <v>4363</v>
      </c>
      <c r="B866" s="657" t="s">
        <v>4364</v>
      </c>
    </row>
    <row r="867" spans="1:2" ht="12.1" customHeight="1">
      <c r="A867" s="656" t="s">
        <v>4365</v>
      </c>
      <c r="B867" s="657" t="s">
        <v>4366</v>
      </c>
    </row>
    <row r="868" spans="1:2" ht="12.1" customHeight="1">
      <c r="A868" s="656" t="s">
        <v>4367</v>
      </c>
      <c r="B868" s="657" t="s">
        <v>4368</v>
      </c>
    </row>
    <row r="869" spans="1:2" ht="12.1" customHeight="1">
      <c r="A869" s="656" t="s">
        <v>4369</v>
      </c>
      <c r="B869" s="657" t="s">
        <v>4370</v>
      </c>
    </row>
    <row r="870" spans="1:2" ht="12.1" customHeight="1">
      <c r="A870" s="656" t="s">
        <v>4371</v>
      </c>
      <c r="B870" s="657" t="s">
        <v>4372</v>
      </c>
    </row>
    <row r="871" spans="1:2" ht="12.1" customHeight="1">
      <c r="A871" s="656" t="s">
        <v>4373</v>
      </c>
      <c r="B871" s="657" t="s">
        <v>4374</v>
      </c>
    </row>
    <row r="872" spans="1:2" ht="12.1" customHeight="1">
      <c r="A872" s="656" t="s">
        <v>4375</v>
      </c>
      <c r="B872" s="657" t="s">
        <v>4376</v>
      </c>
    </row>
    <row r="873" spans="1:2" ht="12.1" customHeight="1">
      <c r="A873" s="656" t="s">
        <v>4377</v>
      </c>
      <c r="B873" s="657" t="s">
        <v>4378</v>
      </c>
    </row>
    <row r="874" spans="1:2" ht="12.1" customHeight="1">
      <c r="A874" s="656" t="s">
        <v>4379</v>
      </c>
      <c r="B874" s="657" t="s">
        <v>4380</v>
      </c>
    </row>
    <row r="875" spans="1:2" ht="12.1" customHeight="1">
      <c r="A875" s="656" t="s">
        <v>4381</v>
      </c>
      <c r="B875" s="657" t="s">
        <v>4382</v>
      </c>
    </row>
    <row r="876" spans="1:2" ht="12.1" customHeight="1">
      <c r="A876" s="656" t="s">
        <v>4383</v>
      </c>
      <c r="B876" s="657" t="s">
        <v>4384</v>
      </c>
    </row>
    <row r="877" spans="1:2" ht="12.1" customHeight="1">
      <c r="A877" s="656" t="s">
        <v>4385</v>
      </c>
      <c r="B877" s="657" t="s">
        <v>4386</v>
      </c>
    </row>
    <row r="878" spans="1:2" ht="12.1" customHeight="1">
      <c r="A878" s="656" t="s">
        <v>4387</v>
      </c>
      <c r="B878" s="657" t="s">
        <v>4388</v>
      </c>
    </row>
    <row r="879" spans="1:2" ht="12.1" customHeight="1">
      <c r="A879" s="656" t="s">
        <v>4389</v>
      </c>
      <c r="B879" s="657" t="s">
        <v>4390</v>
      </c>
    </row>
    <row r="880" spans="1:2" ht="12.1" customHeight="1">
      <c r="A880" s="656" t="s">
        <v>4391</v>
      </c>
      <c r="B880" s="657" t="s">
        <v>4392</v>
      </c>
    </row>
    <row r="881" spans="1:2" ht="12.1" customHeight="1">
      <c r="A881" s="656" t="s">
        <v>4393</v>
      </c>
      <c r="B881" s="657" t="s">
        <v>4394</v>
      </c>
    </row>
    <row r="882" spans="1:2" ht="12.1" customHeight="1">
      <c r="A882" s="656" t="s">
        <v>4395</v>
      </c>
      <c r="B882" s="657" t="s">
        <v>4396</v>
      </c>
    </row>
    <row r="883" spans="1:2" ht="12.1" customHeight="1">
      <c r="A883" s="656" t="s">
        <v>4397</v>
      </c>
      <c r="B883" s="657" t="s">
        <v>4398</v>
      </c>
    </row>
    <row r="884" spans="1:2" ht="12.1" customHeight="1">
      <c r="A884" s="656" t="s">
        <v>4399</v>
      </c>
      <c r="B884" s="657" t="s">
        <v>4400</v>
      </c>
    </row>
    <row r="885" spans="1:2" ht="12.1" customHeight="1">
      <c r="A885" s="656" t="s">
        <v>4401</v>
      </c>
      <c r="B885" s="657" t="s">
        <v>4402</v>
      </c>
    </row>
    <row r="886" spans="1:2" ht="12.1" customHeight="1">
      <c r="A886" s="656" t="s">
        <v>4403</v>
      </c>
      <c r="B886" s="657" t="s">
        <v>4404</v>
      </c>
    </row>
    <row r="887" spans="1:2" ht="12.1" customHeight="1">
      <c r="A887" s="656" t="s">
        <v>4405</v>
      </c>
      <c r="B887" s="657" t="s">
        <v>4406</v>
      </c>
    </row>
    <row r="888" spans="1:2" ht="12.1" customHeight="1">
      <c r="A888" s="656" t="s">
        <v>4407</v>
      </c>
      <c r="B888" s="657" t="s">
        <v>4408</v>
      </c>
    </row>
    <row r="889" spans="1:2" ht="12.1" customHeight="1">
      <c r="A889" s="656" t="s">
        <v>4409</v>
      </c>
      <c r="B889" s="657" t="s">
        <v>4410</v>
      </c>
    </row>
    <row r="890" spans="1:2" ht="12.1" customHeight="1">
      <c r="A890" s="656" t="s">
        <v>4411</v>
      </c>
      <c r="B890" s="657" t="s">
        <v>4412</v>
      </c>
    </row>
    <row r="891" spans="1:2" ht="12.1" customHeight="1">
      <c r="A891" s="656" t="s">
        <v>4413</v>
      </c>
      <c r="B891" s="657" t="s">
        <v>4414</v>
      </c>
    </row>
    <row r="892" spans="1:2" ht="12.1" customHeight="1">
      <c r="A892" s="656" t="s">
        <v>4415</v>
      </c>
      <c r="B892" s="657" t="s">
        <v>4416</v>
      </c>
    </row>
    <row r="893" spans="1:2" ht="12.1" customHeight="1">
      <c r="A893" s="656" t="s">
        <v>4417</v>
      </c>
      <c r="B893" s="657" t="s">
        <v>4418</v>
      </c>
    </row>
    <row r="894" spans="1:2" ht="12.1" customHeight="1">
      <c r="A894" s="656" t="s">
        <v>2118</v>
      </c>
      <c r="B894" s="657" t="s">
        <v>2119</v>
      </c>
    </row>
    <row r="895" spans="1:2" ht="12.1" customHeight="1">
      <c r="A895" s="656" t="s">
        <v>2120</v>
      </c>
      <c r="B895" s="657" t="s">
        <v>2121</v>
      </c>
    </row>
    <row r="896" spans="1:2" ht="12.1" customHeight="1">
      <c r="A896" s="656" t="s">
        <v>2122</v>
      </c>
      <c r="B896" s="657" t="s">
        <v>2123</v>
      </c>
    </row>
    <row r="897" spans="1:2" ht="12.1" customHeight="1">
      <c r="A897" s="656" t="s">
        <v>2124</v>
      </c>
      <c r="B897" s="657" t="s">
        <v>2125</v>
      </c>
    </row>
    <row r="898" spans="1:2" ht="12.1" customHeight="1">
      <c r="A898" s="656" t="s">
        <v>4419</v>
      </c>
      <c r="B898" s="657" t="s">
        <v>4420</v>
      </c>
    </row>
    <row r="899" spans="1:2" ht="12.1" customHeight="1">
      <c r="A899" s="656" t="s">
        <v>2259</v>
      </c>
      <c r="B899" s="657" t="s">
        <v>2260</v>
      </c>
    </row>
    <row r="900" spans="1:2" ht="12.1" customHeight="1">
      <c r="A900" s="656" t="s">
        <v>2126</v>
      </c>
      <c r="B900" s="657" t="s">
        <v>2127</v>
      </c>
    </row>
    <row r="901" spans="1:2" ht="12.1" customHeight="1">
      <c r="A901" s="656" t="s">
        <v>4421</v>
      </c>
      <c r="B901" s="657" t="s">
        <v>4422</v>
      </c>
    </row>
    <row r="902" spans="1:2" ht="12.1" customHeight="1">
      <c r="A902" s="656" t="s">
        <v>4423</v>
      </c>
      <c r="B902" s="657" t="s">
        <v>4424</v>
      </c>
    </row>
    <row r="903" spans="1:2" ht="12.1" customHeight="1">
      <c r="A903" s="656" t="s">
        <v>2128</v>
      </c>
      <c r="B903" s="657" t="s">
        <v>2129</v>
      </c>
    </row>
    <row r="904" spans="1:2" ht="12.1" customHeight="1">
      <c r="A904" s="656" t="s">
        <v>4425</v>
      </c>
      <c r="B904" s="657" t="s">
        <v>4426</v>
      </c>
    </row>
    <row r="905" spans="1:2" ht="12.1" customHeight="1">
      <c r="A905" s="656" t="s">
        <v>4427</v>
      </c>
      <c r="B905" s="657" t="s">
        <v>4428</v>
      </c>
    </row>
    <row r="906" spans="1:2" ht="12.1" customHeight="1">
      <c r="A906" s="656" t="s">
        <v>4429</v>
      </c>
      <c r="B906" s="657" t="s">
        <v>4430</v>
      </c>
    </row>
    <row r="907" spans="1:2" ht="12.1" customHeight="1">
      <c r="A907" s="656" t="s">
        <v>4431</v>
      </c>
      <c r="B907" s="657" t="s">
        <v>4432</v>
      </c>
    </row>
    <row r="908" spans="1:2" ht="12.1" customHeight="1">
      <c r="A908" s="656" t="s">
        <v>2130</v>
      </c>
      <c r="B908" s="657" t="s">
        <v>2131</v>
      </c>
    </row>
    <row r="909" spans="1:2" ht="12.1" customHeight="1">
      <c r="A909" s="656" t="s">
        <v>2132</v>
      </c>
      <c r="B909" s="657" t="s">
        <v>2133</v>
      </c>
    </row>
    <row r="910" spans="1:2" ht="12.1" customHeight="1">
      <c r="A910" s="656" t="s">
        <v>2134</v>
      </c>
      <c r="B910" s="657" t="s">
        <v>2135</v>
      </c>
    </row>
    <row r="911" spans="1:2" ht="12.1" customHeight="1">
      <c r="A911" s="656" t="s">
        <v>2136</v>
      </c>
      <c r="B911" s="657" t="s">
        <v>2137</v>
      </c>
    </row>
    <row r="912" spans="1:2" ht="12.1" customHeight="1">
      <c r="A912" s="656" t="s">
        <v>2138</v>
      </c>
      <c r="B912" s="657" t="s">
        <v>2139</v>
      </c>
    </row>
    <row r="913" spans="1:2" ht="12.1" customHeight="1">
      <c r="A913" s="656" t="s">
        <v>2140</v>
      </c>
      <c r="B913" s="657" t="s">
        <v>2141</v>
      </c>
    </row>
    <row r="914" spans="1:2" ht="12.1" customHeight="1">
      <c r="A914" s="656" t="s">
        <v>2142</v>
      </c>
      <c r="B914" s="657" t="s">
        <v>2143</v>
      </c>
    </row>
    <row r="915" spans="1:2" ht="12.1" customHeight="1">
      <c r="A915" s="656" t="s">
        <v>2144</v>
      </c>
      <c r="B915" s="657" t="s">
        <v>2145</v>
      </c>
    </row>
    <row r="916" spans="1:2" ht="12.1" customHeight="1">
      <c r="A916" s="656" t="s">
        <v>2146</v>
      </c>
      <c r="B916" s="657" t="s">
        <v>2147</v>
      </c>
    </row>
    <row r="917" spans="1:2" ht="12.1" customHeight="1">
      <c r="A917" s="656" t="s">
        <v>2148</v>
      </c>
      <c r="B917" s="657" t="s">
        <v>2149</v>
      </c>
    </row>
    <row r="918" spans="1:2" ht="12.1" customHeight="1">
      <c r="A918" s="656" t="s">
        <v>2150</v>
      </c>
      <c r="B918" s="657" t="s">
        <v>2151</v>
      </c>
    </row>
    <row r="919" spans="1:2" ht="12.1" customHeight="1">
      <c r="A919" s="656" t="s">
        <v>2152</v>
      </c>
      <c r="B919" s="657" t="s">
        <v>2153</v>
      </c>
    </row>
    <row r="920" spans="1:2" ht="12.1" customHeight="1">
      <c r="A920" s="656" t="s">
        <v>2154</v>
      </c>
      <c r="B920" s="657" t="s">
        <v>2155</v>
      </c>
    </row>
    <row r="921" spans="1:2" ht="12.1" customHeight="1">
      <c r="A921" s="656" t="s">
        <v>2156</v>
      </c>
      <c r="B921" s="657" t="s">
        <v>2157</v>
      </c>
    </row>
    <row r="922" spans="1:2" ht="12.1" customHeight="1">
      <c r="A922" s="656" t="s">
        <v>2158</v>
      </c>
      <c r="B922" s="657" t="s">
        <v>2159</v>
      </c>
    </row>
    <row r="923" spans="1:2" ht="12.1" customHeight="1">
      <c r="A923" s="656" t="s">
        <v>2160</v>
      </c>
      <c r="B923" s="657" t="s">
        <v>2161</v>
      </c>
    </row>
    <row r="924" spans="1:2" ht="12.1" customHeight="1">
      <c r="A924" s="656" t="s">
        <v>2162</v>
      </c>
      <c r="B924" s="657" t="s">
        <v>2163</v>
      </c>
    </row>
    <row r="925" spans="1:2" ht="12.1" customHeight="1">
      <c r="A925" s="656" t="s">
        <v>2164</v>
      </c>
      <c r="B925" s="657" t="s">
        <v>2165</v>
      </c>
    </row>
    <row r="926" spans="1:2" ht="12.1" customHeight="1">
      <c r="A926" s="656" t="s">
        <v>2166</v>
      </c>
      <c r="B926" s="657" t="s">
        <v>2167</v>
      </c>
    </row>
    <row r="927" spans="1:2" ht="12.1" customHeight="1">
      <c r="A927" s="656" t="s">
        <v>4433</v>
      </c>
      <c r="B927" s="657" t="s">
        <v>4434</v>
      </c>
    </row>
    <row r="928" spans="1:2" ht="12.1" customHeight="1">
      <c r="A928" s="656" t="s">
        <v>2168</v>
      </c>
      <c r="B928" s="657" t="s">
        <v>2169</v>
      </c>
    </row>
    <row r="929" spans="1:2" ht="12.1" customHeight="1">
      <c r="A929" s="656" t="s">
        <v>2170</v>
      </c>
      <c r="B929" s="657" t="s">
        <v>2171</v>
      </c>
    </row>
    <row r="930" spans="1:2" ht="12.1" customHeight="1">
      <c r="A930" s="656" t="s">
        <v>2172</v>
      </c>
      <c r="B930" s="657" t="s">
        <v>2173</v>
      </c>
    </row>
    <row r="931" spans="1:2" ht="12.1" customHeight="1">
      <c r="A931" s="656" t="s">
        <v>2174</v>
      </c>
      <c r="B931" s="657" t="s">
        <v>2175</v>
      </c>
    </row>
    <row r="932" spans="1:2" ht="12.1" customHeight="1">
      <c r="A932" s="656" t="s">
        <v>2176</v>
      </c>
      <c r="B932" s="657" t="s">
        <v>2177</v>
      </c>
    </row>
    <row r="933" spans="1:2" ht="12.1" customHeight="1">
      <c r="A933" s="656" t="s">
        <v>2178</v>
      </c>
      <c r="B933" s="657" t="s">
        <v>2179</v>
      </c>
    </row>
    <row r="934" spans="1:2" ht="12.1" customHeight="1">
      <c r="A934" s="656" t="s">
        <v>2180</v>
      </c>
      <c r="B934" s="657" t="s">
        <v>2181</v>
      </c>
    </row>
    <row r="935" spans="1:2" ht="12.1" customHeight="1">
      <c r="A935" s="656" t="s">
        <v>2261</v>
      </c>
      <c r="B935" s="657" t="s">
        <v>2262</v>
      </c>
    </row>
    <row r="936" spans="1:2" ht="12.1" customHeight="1">
      <c r="A936" s="656" t="s">
        <v>2182</v>
      </c>
      <c r="B936" s="657" t="s">
        <v>2183</v>
      </c>
    </row>
    <row r="937" spans="1:2" ht="12.1" customHeight="1">
      <c r="A937" s="656" t="s">
        <v>2184</v>
      </c>
      <c r="B937" s="657" t="s">
        <v>2185</v>
      </c>
    </row>
    <row r="938" spans="1:2" ht="12.1" customHeight="1">
      <c r="A938" s="656" t="s">
        <v>2186</v>
      </c>
      <c r="B938" s="657" t="s">
        <v>2187</v>
      </c>
    </row>
    <row r="939" spans="1:2" ht="12.1" customHeight="1">
      <c r="A939" s="656" t="s">
        <v>2188</v>
      </c>
      <c r="B939" s="657" t="s">
        <v>2189</v>
      </c>
    </row>
    <row r="940" spans="1:2" ht="12.1" customHeight="1">
      <c r="A940" s="656" t="s">
        <v>2190</v>
      </c>
      <c r="B940" s="657" t="s">
        <v>2191</v>
      </c>
    </row>
    <row r="941" spans="1:2" ht="12.1" customHeight="1">
      <c r="A941" s="656" t="s">
        <v>2192</v>
      </c>
      <c r="B941" s="657" t="s">
        <v>2193</v>
      </c>
    </row>
    <row r="942" spans="1:2" ht="12.1" customHeight="1">
      <c r="A942" s="656" t="s">
        <v>2310</v>
      </c>
      <c r="B942" s="657" t="s">
        <v>2311</v>
      </c>
    </row>
    <row r="943" spans="1:2" ht="12.1" customHeight="1">
      <c r="A943" s="656" t="s">
        <v>2312</v>
      </c>
      <c r="B943" s="657" t="s">
        <v>2313</v>
      </c>
    </row>
    <row r="944" spans="1:2" ht="12.1" customHeight="1">
      <c r="A944" s="656" t="s">
        <v>2194</v>
      </c>
      <c r="B944" s="657" t="s">
        <v>2195</v>
      </c>
    </row>
    <row r="945" spans="1:2" ht="12.1" customHeight="1">
      <c r="A945" s="656" t="s">
        <v>2196</v>
      </c>
      <c r="B945" s="657" t="s">
        <v>2197</v>
      </c>
    </row>
    <row r="946" spans="1:2" ht="12.1" customHeight="1">
      <c r="A946" s="656" t="s">
        <v>2198</v>
      </c>
      <c r="B946" s="657" t="s">
        <v>2199</v>
      </c>
    </row>
    <row r="947" spans="1:2" ht="12.1" customHeight="1">
      <c r="A947" s="656" t="s">
        <v>2200</v>
      </c>
      <c r="B947" s="657" t="s">
        <v>2201</v>
      </c>
    </row>
    <row r="948" spans="1:2" ht="12.1" customHeight="1">
      <c r="A948" s="656" t="s">
        <v>2202</v>
      </c>
      <c r="B948" s="657" t="s">
        <v>2203</v>
      </c>
    </row>
    <row r="949" spans="1:2" ht="12.1" customHeight="1">
      <c r="A949" s="656" t="s">
        <v>2204</v>
      </c>
      <c r="B949" s="657" t="s">
        <v>2205</v>
      </c>
    </row>
    <row r="950" spans="1:2" ht="12.1" customHeight="1">
      <c r="A950" s="656" t="s">
        <v>2206</v>
      </c>
      <c r="B950" s="657" t="s">
        <v>2207</v>
      </c>
    </row>
    <row r="951" spans="1:2" ht="12.1" customHeight="1">
      <c r="A951" s="656" t="s">
        <v>2208</v>
      </c>
      <c r="B951" s="657" t="s">
        <v>2209</v>
      </c>
    </row>
    <row r="952" spans="1:2" ht="12.1" customHeight="1">
      <c r="A952" s="656" t="s">
        <v>2210</v>
      </c>
      <c r="B952" s="657" t="s">
        <v>2211</v>
      </c>
    </row>
    <row r="953" spans="1:2" ht="12.1" customHeight="1">
      <c r="A953" s="656" t="s">
        <v>2212</v>
      </c>
      <c r="B953" s="657" t="s">
        <v>2213</v>
      </c>
    </row>
    <row r="954" spans="1:2" ht="12.1" customHeight="1">
      <c r="A954" s="656" t="s">
        <v>2214</v>
      </c>
      <c r="B954" s="657" t="s">
        <v>2215</v>
      </c>
    </row>
    <row r="955" spans="1:2" ht="12.1" customHeight="1">
      <c r="A955" s="656" t="s">
        <v>2216</v>
      </c>
      <c r="B955" s="657" t="s">
        <v>2217</v>
      </c>
    </row>
    <row r="956" spans="1:2" ht="12.1" customHeight="1">
      <c r="A956" s="656" t="s">
        <v>2218</v>
      </c>
      <c r="B956" s="657" t="s">
        <v>2219</v>
      </c>
    </row>
    <row r="957" spans="1:2" ht="12.1" customHeight="1">
      <c r="A957" s="656" t="s">
        <v>2220</v>
      </c>
      <c r="B957" s="657" t="s">
        <v>2221</v>
      </c>
    </row>
    <row r="958" spans="1:2" ht="12.1" customHeight="1">
      <c r="A958" s="656" t="s">
        <v>2222</v>
      </c>
      <c r="B958" s="657" t="s">
        <v>2223</v>
      </c>
    </row>
    <row r="959" spans="1:2" ht="12.1" customHeight="1">
      <c r="A959" s="656" t="s">
        <v>2224</v>
      </c>
      <c r="B959" s="657" t="s">
        <v>2225</v>
      </c>
    </row>
    <row r="960" spans="1:2" ht="12.1" customHeight="1">
      <c r="A960" s="656" t="s">
        <v>2226</v>
      </c>
      <c r="B960" s="657" t="s">
        <v>2227</v>
      </c>
    </row>
    <row r="961" spans="1:2" ht="12.1" customHeight="1">
      <c r="A961" s="656" t="s">
        <v>2228</v>
      </c>
      <c r="B961" s="657" t="s">
        <v>2229</v>
      </c>
    </row>
    <row r="962" spans="1:2" ht="12.1" customHeight="1">
      <c r="A962" s="656" t="s">
        <v>2230</v>
      </c>
      <c r="B962" s="657" t="s">
        <v>2231</v>
      </c>
    </row>
    <row r="963" spans="1:2" ht="12.1" customHeight="1">
      <c r="A963" s="656" t="s">
        <v>2232</v>
      </c>
      <c r="B963" s="657" t="s">
        <v>2233</v>
      </c>
    </row>
    <row r="964" spans="1:2" ht="12.1" customHeight="1">
      <c r="A964" s="656" t="s">
        <v>2234</v>
      </c>
      <c r="B964" s="657" t="s">
        <v>2235</v>
      </c>
    </row>
    <row r="965" spans="1:2" ht="12.1" customHeight="1">
      <c r="A965" s="656" t="s">
        <v>4435</v>
      </c>
      <c r="B965" s="657" t="s">
        <v>4436</v>
      </c>
    </row>
    <row r="966" spans="1:2" ht="12.1" customHeight="1">
      <c r="A966" s="656" t="s">
        <v>2236</v>
      </c>
      <c r="B966" s="657" t="s">
        <v>2237</v>
      </c>
    </row>
    <row r="967" spans="1:2" ht="12.1" customHeight="1">
      <c r="A967" s="656" t="s">
        <v>2238</v>
      </c>
      <c r="B967" s="657" t="s">
        <v>2239</v>
      </c>
    </row>
    <row r="968" spans="1:2" ht="12.1" customHeight="1">
      <c r="A968" s="656" t="s">
        <v>2240</v>
      </c>
      <c r="B968" s="657" t="s">
        <v>2241</v>
      </c>
    </row>
    <row r="969" spans="1:2" ht="12.1" customHeight="1">
      <c r="A969" s="656" t="s">
        <v>2242</v>
      </c>
      <c r="B969" s="657" t="s">
        <v>2243</v>
      </c>
    </row>
    <row r="970" spans="1:2" ht="12.1" customHeight="1">
      <c r="A970" s="656" t="s">
        <v>2244</v>
      </c>
      <c r="B970" s="657" t="s">
        <v>2245</v>
      </c>
    </row>
    <row r="971" spans="1:2" ht="12.1" customHeight="1">
      <c r="A971" s="656" t="s">
        <v>2263</v>
      </c>
      <c r="B971" s="657" t="s">
        <v>2264</v>
      </c>
    </row>
    <row r="972" spans="1:2" ht="12.1" customHeight="1">
      <c r="A972" s="656" t="s">
        <v>2265</v>
      </c>
      <c r="B972" s="657" t="s">
        <v>2266</v>
      </c>
    </row>
    <row r="973" spans="1:2" ht="12.1" customHeight="1">
      <c r="A973" s="656" t="s">
        <v>4437</v>
      </c>
      <c r="B973" s="657" t="s">
        <v>4438</v>
      </c>
    </row>
    <row r="974" spans="1:2" ht="12.1" customHeight="1">
      <c r="A974" s="656" t="s">
        <v>4439</v>
      </c>
      <c r="B974" s="657" t="s">
        <v>4440</v>
      </c>
    </row>
    <row r="975" spans="1:2" ht="12.1" customHeight="1">
      <c r="A975" s="656" t="s">
        <v>2267</v>
      </c>
      <c r="B975" s="657" t="s">
        <v>2268</v>
      </c>
    </row>
    <row r="976" spans="1:2" ht="12.1" customHeight="1">
      <c r="A976" s="656" t="s">
        <v>2269</v>
      </c>
      <c r="B976" s="657" t="s">
        <v>2270</v>
      </c>
    </row>
    <row r="977" spans="1:2" ht="12.1" customHeight="1">
      <c r="A977" s="656" t="s">
        <v>2271</v>
      </c>
      <c r="B977" s="657" t="s">
        <v>2272</v>
      </c>
    </row>
    <row r="978" spans="1:2" ht="12.1" customHeight="1">
      <c r="A978" s="656" t="s">
        <v>2273</v>
      </c>
      <c r="B978" s="657" t="s">
        <v>2274</v>
      </c>
    </row>
    <row r="979" spans="1:2" ht="12.1" customHeight="1">
      <c r="A979" s="656" t="s">
        <v>2246</v>
      </c>
      <c r="B979" s="657" t="s">
        <v>2247</v>
      </c>
    </row>
    <row r="980" spans="1:2" ht="12.1" customHeight="1">
      <c r="A980" s="656" t="s">
        <v>2248</v>
      </c>
      <c r="B980" s="657" t="s">
        <v>2249</v>
      </c>
    </row>
    <row r="981" spans="1:2" ht="12.1" customHeight="1">
      <c r="A981" s="656" t="s">
        <v>4441</v>
      </c>
      <c r="B981" s="657" t="s">
        <v>4442</v>
      </c>
    </row>
    <row r="982" spans="1:2" ht="12.1" customHeight="1">
      <c r="A982" s="656" t="s">
        <v>4443</v>
      </c>
      <c r="B982" s="657" t="s">
        <v>4444</v>
      </c>
    </row>
    <row r="983" spans="1:2" ht="12.1" customHeight="1">
      <c r="A983" s="656" t="s">
        <v>4445</v>
      </c>
      <c r="B983" s="657" t="s">
        <v>4446</v>
      </c>
    </row>
    <row r="984" spans="1:2" ht="12.1" customHeight="1">
      <c r="A984" s="656" t="s">
        <v>2275</v>
      </c>
      <c r="B984" s="657" t="s">
        <v>2276</v>
      </c>
    </row>
    <row r="985" spans="1:2" ht="12.1" customHeight="1">
      <c r="A985" s="656" t="s">
        <v>2277</v>
      </c>
      <c r="B985" s="657" t="s">
        <v>2278</v>
      </c>
    </row>
    <row r="986" spans="1:2" ht="12.1" customHeight="1">
      <c r="A986" s="656" t="s">
        <v>2279</v>
      </c>
      <c r="B986" s="657" t="s">
        <v>2280</v>
      </c>
    </row>
    <row r="987" spans="1:2" ht="12.1" customHeight="1">
      <c r="A987" s="656" t="s">
        <v>2281</v>
      </c>
      <c r="B987" s="657" t="s">
        <v>2282</v>
      </c>
    </row>
    <row r="988" spans="1:2" ht="12.1" customHeight="1">
      <c r="A988" s="656" t="s">
        <v>2283</v>
      </c>
      <c r="B988" s="657" t="s">
        <v>2284</v>
      </c>
    </row>
    <row r="989" spans="1:2" ht="12.1" customHeight="1">
      <c r="A989" s="656" t="s">
        <v>2285</v>
      </c>
      <c r="B989" s="657" t="s">
        <v>2286</v>
      </c>
    </row>
    <row r="990" spans="1:2" ht="12.1" customHeight="1">
      <c r="A990" s="656" t="s">
        <v>2287</v>
      </c>
      <c r="B990" s="657" t="s">
        <v>2288</v>
      </c>
    </row>
    <row r="991" spans="1:2" ht="12.1" customHeight="1">
      <c r="A991" s="656" t="s">
        <v>2289</v>
      </c>
      <c r="B991" s="657" t="s">
        <v>2290</v>
      </c>
    </row>
    <row r="992" spans="1:2" ht="12.1" customHeight="1">
      <c r="A992" s="656" t="s">
        <v>4447</v>
      </c>
      <c r="B992" s="657" t="s">
        <v>4448</v>
      </c>
    </row>
    <row r="993" spans="1:2" ht="12.1" customHeight="1">
      <c r="A993" s="656" t="s">
        <v>4449</v>
      </c>
      <c r="B993" s="657" t="s">
        <v>4450</v>
      </c>
    </row>
    <row r="994" spans="1:2" ht="12.1" customHeight="1">
      <c r="A994" s="656" t="s">
        <v>2291</v>
      </c>
      <c r="B994" s="657" t="s">
        <v>2292</v>
      </c>
    </row>
    <row r="995" spans="1:2" ht="12.1" customHeight="1">
      <c r="A995" s="656" t="s">
        <v>2293</v>
      </c>
      <c r="B995" s="657" t="s">
        <v>2294</v>
      </c>
    </row>
    <row r="996" spans="1:2" ht="12.1" customHeight="1">
      <c r="A996" s="656" t="s">
        <v>2295</v>
      </c>
      <c r="B996" s="657" t="s">
        <v>2296</v>
      </c>
    </row>
    <row r="997" spans="1:2" ht="12.1" customHeight="1">
      <c r="A997" s="656" t="s">
        <v>2297</v>
      </c>
      <c r="B997" s="657" t="s">
        <v>2298</v>
      </c>
    </row>
    <row r="998" spans="1:2" ht="12.1" customHeight="1">
      <c r="A998" s="656" t="s">
        <v>2299</v>
      </c>
      <c r="B998" s="657" t="s">
        <v>2300</v>
      </c>
    </row>
    <row r="999" spans="1:2" ht="12.1" customHeight="1">
      <c r="A999" s="656" t="s">
        <v>2301</v>
      </c>
      <c r="B999" s="657" t="s">
        <v>2302</v>
      </c>
    </row>
    <row r="1000" spans="1:2" ht="12.1" customHeight="1">
      <c r="A1000" s="656" t="s">
        <v>2303</v>
      </c>
      <c r="B1000" s="657" t="s">
        <v>2304</v>
      </c>
    </row>
    <row r="1001" spans="1:2" ht="12.1" customHeight="1">
      <c r="A1001" s="656" t="s">
        <v>2305</v>
      </c>
      <c r="B1001" s="657" t="s">
        <v>2306</v>
      </c>
    </row>
    <row r="1002" spans="1:2" ht="12.1" customHeight="1">
      <c r="A1002" s="656" t="s">
        <v>2316</v>
      </c>
      <c r="B1002" s="657" t="s">
        <v>2317</v>
      </c>
    </row>
    <row r="1003" spans="1:2" ht="12.1" customHeight="1">
      <c r="A1003" s="656" t="s">
        <v>2318</v>
      </c>
      <c r="B1003" s="657" t="s">
        <v>2319</v>
      </c>
    </row>
    <row r="1004" spans="1:2" ht="12.1" customHeight="1">
      <c r="A1004" s="656" t="s">
        <v>2320</v>
      </c>
      <c r="B1004" s="657" t="s">
        <v>2321</v>
      </c>
    </row>
    <row r="1005" spans="1:2" ht="12.1" customHeight="1">
      <c r="A1005" s="656" t="s">
        <v>2322</v>
      </c>
      <c r="B1005" s="657" t="s">
        <v>2323</v>
      </c>
    </row>
    <row r="1006" spans="1:2" ht="12.1" customHeight="1">
      <c r="A1006" s="656" t="s">
        <v>2324</v>
      </c>
      <c r="B1006" s="657" t="s">
        <v>2325</v>
      </c>
    </row>
    <row r="1007" spans="1:2" ht="12.1" customHeight="1">
      <c r="A1007" s="656" t="s">
        <v>4451</v>
      </c>
      <c r="B1007" s="657" t="s">
        <v>4452</v>
      </c>
    </row>
    <row r="1008" spans="1:2" ht="12.1" customHeight="1">
      <c r="A1008" s="656" t="s">
        <v>2326</v>
      </c>
      <c r="B1008" s="529" t="s">
        <v>2327</v>
      </c>
    </row>
    <row r="1009" spans="1:2" ht="12.1" customHeight="1">
      <c r="A1009" s="656" t="s">
        <v>2328</v>
      </c>
      <c r="B1009" s="657" t="s">
        <v>2329</v>
      </c>
    </row>
    <row r="1010" spans="1:2" ht="12.1" customHeight="1">
      <c r="A1010" s="656" t="s">
        <v>2332</v>
      </c>
      <c r="B1010" s="657" t="s">
        <v>2333</v>
      </c>
    </row>
    <row r="1011" spans="1:2" ht="12.1" customHeight="1">
      <c r="A1011" s="656" t="s">
        <v>2334</v>
      </c>
      <c r="B1011" s="657" t="s">
        <v>2335</v>
      </c>
    </row>
    <row r="1012" spans="1:2" ht="12.1" customHeight="1">
      <c r="A1012" s="656" t="s">
        <v>2336</v>
      </c>
      <c r="B1012" s="657" t="s">
        <v>2337</v>
      </c>
    </row>
    <row r="1013" spans="1:2" ht="12.1" customHeight="1">
      <c r="A1013" s="656" t="s">
        <v>2338</v>
      </c>
      <c r="B1013" s="659" t="s">
        <v>2339</v>
      </c>
    </row>
    <row r="1014" spans="1:2" ht="12.1" customHeight="1">
      <c r="A1014" s="656" t="s">
        <v>2340</v>
      </c>
      <c r="B1014" s="657" t="s">
        <v>2341</v>
      </c>
    </row>
    <row r="1015" spans="1:2" ht="12.1" customHeight="1">
      <c r="A1015" s="656" t="s">
        <v>2342</v>
      </c>
      <c r="B1015" s="657" t="s">
        <v>2343</v>
      </c>
    </row>
    <row r="1016" spans="1:2" ht="12.1" customHeight="1">
      <c r="A1016" s="656" t="s">
        <v>2344</v>
      </c>
      <c r="B1016" s="657" t="s">
        <v>2345</v>
      </c>
    </row>
    <row r="1017" spans="1:2" ht="12.1" customHeight="1">
      <c r="A1017" s="656" t="s">
        <v>2346</v>
      </c>
      <c r="B1017" s="657" t="s">
        <v>2347</v>
      </c>
    </row>
    <row r="1018" spans="1:2" ht="12.1" customHeight="1">
      <c r="A1018" s="656" t="s">
        <v>2348</v>
      </c>
      <c r="B1018" s="657" t="s">
        <v>2349</v>
      </c>
    </row>
    <row r="1019" spans="1:2" ht="12.1" customHeight="1">
      <c r="A1019" s="656" t="s">
        <v>2350</v>
      </c>
      <c r="B1019" s="657" t="s">
        <v>2351</v>
      </c>
    </row>
    <row r="1020" spans="1:2" ht="12.1" customHeight="1">
      <c r="A1020" s="656" t="s">
        <v>2352</v>
      </c>
      <c r="B1020" s="657" t="s">
        <v>2353</v>
      </c>
    </row>
    <row r="1021" spans="1:2" ht="12.1" customHeight="1">
      <c r="A1021" s="656" t="s">
        <v>2352</v>
      </c>
      <c r="B1021" s="657" t="s">
        <v>2353</v>
      </c>
    </row>
    <row r="1022" spans="1:2" ht="12.1" customHeight="1">
      <c r="A1022" s="656" t="s">
        <v>2354</v>
      </c>
      <c r="B1022" s="657" t="s">
        <v>2355</v>
      </c>
    </row>
    <row r="1023" spans="1:2" ht="12.1" customHeight="1">
      <c r="A1023" s="656" t="s">
        <v>2356</v>
      </c>
      <c r="B1023" s="657" t="s">
        <v>2357</v>
      </c>
    </row>
    <row r="1024" spans="1:2" ht="12.1" customHeight="1">
      <c r="A1024" s="656" t="s">
        <v>2358</v>
      </c>
      <c r="B1024" s="657" t="s">
        <v>2359</v>
      </c>
    </row>
    <row r="1025" spans="1:2" ht="12.1" customHeight="1">
      <c r="A1025" s="656" t="s">
        <v>2358</v>
      </c>
      <c r="B1025" s="657" t="s">
        <v>2359</v>
      </c>
    </row>
    <row r="1026" spans="1:2" ht="12.1" customHeight="1">
      <c r="A1026" s="656" t="s">
        <v>2360</v>
      </c>
      <c r="B1026" s="657" t="s">
        <v>2361</v>
      </c>
    </row>
    <row r="1027" spans="1:2" ht="12.1" customHeight="1">
      <c r="A1027" s="656" t="s">
        <v>2364</v>
      </c>
      <c r="B1027" s="657" t="s">
        <v>2365</v>
      </c>
    </row>
    <row r="1028" spans="1:2" ht="12.1" customHeight="1">
      <c r="A1028" s="656" t="s">
        <v>2364</v>
      </c>
      <c r="B1028" s="657" t="s">
        <v>2365</v>
      </c>
    </row>
    <row r="1029" spans="1:2" ht="12.1" customHeight="1">
      <c r="A1029" s="656" t="s">
        <v>2366</v>
      </c>
      <c r="B1029" s="657" t="s">
        <v>2367</v>
      </c>
    </row>
    <row r="1030" spans="1:2" ht="12.1" customHeight="1">
      <c r="A1030" s="656" t="s">
        <v>2368</v>
      </c>
      <c r="B1030" s="657" t="s">
        <v>2369</v>
      </c>
    </row>
    <row r="1031" spans="1:2" ht="12.1" customHeight="1">
      <c r="A1031" s="656" t="s">
        <v>2372</v>
      </c>
      <c r="B1031" s="657" t="s">
        <v>2373</v>
      </c>
    </row>
    <row r="1032" spans="1:2" ht="12.1" customHeight="1">
      <c r="A1032" s="656" t="s">
        <v>2374</v>
      </c>
      <c r="B1032" s="529" t="s">
        <v>2375</v>
      </c>
    </row>
    <row r="1033" spans="1:2" ht="12.1" customHeight="1">
      <c r="A1033" s="656" t="s">
        <v>2376</v>
      </c>
      <c r="B1033" s="657" t="s">
        <v>2377</v>
      </c>
    </row>
    <row r="1034" spans="1:2" ht="12.1" customHeight="1">
      <c r="A1034" s="656" t="s">
        <v>2378</v>
      </c>
      <c r="B1034" s="657" t="s">
        <v>2379</v>
      </c>
    </row>
    <row r="1035" spans="1:2" ht="12.1" customHeight="1">
      <c r="A1035" s="656" t="s">
        <v>2380</v>
      </c>
      <c r="B1035" s="657" t="s">
        <v>2381</v>
      </c>
    </row>
    <row r="1036" spans="1:2" ht="12.1" customHeight="1">
      <c r="A1036" s="656" t="s">
        <v>2382</v>
      </c>
      <c r="B1036" s="657" t="s">
        <v>2383</v>
      </c>
    </row>
    <row r="1037" spans="1:2" ht="12.1" customHeight="1">
      <c r="A1037" s="656" t="s">
        <v>2384</v>
      </c>
      <c r="B1037" s="657" t="s">
        <v>2385</v>
      </c>
    </row>
    <row r="1038" spans="1:2" ht="12.1" customHeight="1">
      <c r="A1038" s="656" t="s">
        <v>2386</v>
      </c>
      <c r="B1038" s="657" t="s">
        <v>2387</v>
      </c>
    </row>
    <row r="1039" spans="1:2" ht="12.1" customHeight="1">
      <c r="A1039" s="656" t="s">
        <v>2388</v>
      </c>
      <c r="B1039" s="657" t="s">
        <v>2389</v>
      </c>
    </row>
    <row r="1040" spans="1:2" ht="12.1" customHeight="1">
      <c r="A1040" s="656" t="s">
        <v>2390</v>
      </c>
      <c r="B1040" s="657" t="s">
        <v>2391</v>
      </c>
    </row>
    <row r="1041" spans="1:2" ht="12.1" customHeight="1">
      <c r="A1041" s="656" t="s">
        <v>2392</v>
      </c>
      <c r="B1041" s="657" t="s">
        <v>2393</v>
      </c>
    </row>
    <row r="1042" spans="1:2" ht="12.1" customHeight="1">
      <c r="A1042" s="656" t="s">
        <v>2394</v>
      </c>
      <c r="B1042" s="657" t="s">
        <v>2395</v>
      </c>
    </row>
    <row r="1043" spans="1:2" ht="12.1" customHeight="1">
      <c r="A1043" s="656" t="s">
        <v>4453</v>
      </c>
      <c r="B1043" s="657" t="s">
        <v>4454</v>
      </c>
    </row>
    <row r="1044" spans="1:2" ht="12.1" customHeight="1">
      <c r="A1044" s="656" t="s">
        <v>2396</v>
      </c>
      <c r="B1044" s="657" t="s">
        <v>2397</v>
      </c>
    </row>
    <row r="1045" spans="1:2" ht="12.1" customHeight="1">
      <c r="A1045" s="656" t="s">
        <v>4455</v>
      </c>
      <c r="B1045" s="657" t="s">
        <v>4456</v>
      </c>
    </row>
    <row r="1046" spans="1:2" ht="12.1" customHeight="1">
      <c r="A1046" s="656" t="s">
        <v>2398</v>
      </c>
      <c r="B1046" s="657" t="s">
        <v>2399</v>
      </c>
    </row>
    <row r="1047" spans="1:2" ht="12.1" customHeight="1">
      <c r="A1047" s="656" t="s">
        <v>2400</v>
      </c>
      <c r="B1047" s="657" t="s">
        <v>2401</v>
      </c>
    </row>
    <row r="1048" spans="1:2" ht="12.1" customHeight="1">
      <c r="A1048" s="656" t="s">
        <v>2402</v>
      </c>
      <c r="B1048" s="657" t="s">
        <v>2403</v>
      </c>
    </row>
    <row r="1049" spans="1:2" ht="12.1" customHeight="1">
      <c r="A1049" s="656" t="s">
        <v>2404</v>
      </c>
      <c r="B1049" s="657" t="s">
        <v>2405</v>
      </c>
    </row>
    <row r="1050" spans="1:2" ht="12.1" customHeight="1">
      <c r="A1050" s="656" t="s">
        <v>2406</v>
      </c>
      <c r="B1050" s="657" t="s">
        <v>2407</v>
      </c>
    </row>
    <row r="1051" spans="1:2" ht="12.1" customHeight="1">
      <c r="A1051" s="656" t="s">
        <v>2410</v>
      </c>
      <c r="B1051" s="657" t="s">
        <v>2411</v>
      </c>
    </row>
    <row r="1052" spans="1:2" ht="12.1" customHeight="1">
      <c r="A1052" s="656" t="s">
        <v>2640</v>
      </c>
      <c r="B1052" s="657" t="s">
        <v>2641</v>
      </c>
    </row>
    <row r="1053" spans="1:2" ht="12.1" customHeight="1">
      <c r="A1053" s="656" t="s">
        <v>2642</v>
      </c>
      <c r="B1053" s="657" t="s">
        <v>2643</v>
      </c>
    </row>
    <row r="1054" spans="1:2" ht="12.1" customHeight="1">
      <c r="A1054" s="656" t="s">
        <v>2412</v>
      </c>
      <c r="B1054" s="657" t="s">
        <v>2413</v>
      </c>
    </row>
    <row r="1055" spans="1:2" ht="12.1" customHeight="1">
      <c r="A1055" s="656" t="s">
        <v>2414</v>
      </c>
      <c r="B1055" s="657" t="s">
        <v>2415</v>
      </c>
    </row>
    <row r="1056" spans="1:2" ht="12.1" customHeight="1">
      <c r="A1056" s="656" t="s">
        <v>2416</v>
      </c>
      <c r="B1056" s="657" t="s">
        <v>2417</v>
      </c>
    </row>
    <row r="1057" spans="1:2" ht="12.1" customHeight="1">
      <c r="A1057" s="656" t="s">
        <v>2418</v>
      </c>
      <c r="B1057" s="657" t="s">
        <v>2419</v>
      </c>
    </row>
    <row r="1058" spans="1:2" ht="12.1" customHeight="1">
      <c r="A1058" s="656" t="s">
        <v>2420</v>
      </c>
      <c r="B1058" s="657" t="s">
        <v>2421</v>
      </c>
    </row>
    <row r="1059" spans="1:2" ht="12.1" customHeight="1">
      <c r="A1059" s="656" t="s">
        <v>2644</v>
      </c>
      <c r="B1059" s="657" t="s">
        <v>2645</v>
      </c>
    </row>
    <row r="1060" spans="1:2" ht="12.1" customHeight="1">
      <c r="A1060" s="656" t="s">
        <v>2422</v>
      </c>
      <c r="B1060" s="657" t="s">
        <v>2423</v>
      </c>
    </row>
    <row r="1061" spans="1:2" ht="12.1" customHeight="1">
      <c r="A1061" s="656" t="s">
        <v>2424</v>
      </c>
      <c r="B1061" s="657" t="s">
        <v>2425</v>
      </c>
    </row>
    <row r="1062" spans="1:2" ht="12.1" customHeight="1">
      <c r="A1062" s="656" t="s">
        <v>2426</v>
      </c>
      <c r="B1062" s="657" t="s">
        <v>2427</v>
      </c>
    </row>
    <row r="1063" spans="1:2" ht="12.1" customHeight="1">
      <c r="A1063" s="656" t="s">
        <v>2428</v>
      </c>
      <c r="B1063" s="657" t="s">
        <v>2429</v>
      </c>
    </row>
    <row r="1064" spans="1:2" ht="12.1" customHeight="1">
      <c r="A1064" s="656" t="s">
        <v>2430</v>
      </c>
      <c r="B1064" s="657" t="s">
        <v>2431</v>
      </c>
    </row>
    <row r="1065" spans="1:2" ht="12.1" customHeight="1">
      <c r="A1065" s="656" t="s">
        <v>2432</v>
      </c>
      <c r="B1065" s="657" t="s">
        <v>2433</v>
      </c>
    </row>
    <row r="1066" spans="1:2" ht="12.1" customHeight="1">
      <c r="A1066" s="656" t="s">
        <v>2434</v>
      </c>
      <c r="B1066" s="657" t="s">
        <v>2435</v>
      </c>
    </row>
    <row r="1067" spans="1:2" ht="12.1" customHeight="1">
      <c r="A1067" s="656" t="s">
        <v>2436</v>
      </c>
      <c r="B1067" s="657" t="s">
        <v>2437</v>
      </c>
    </row>
    <row r="1068" spans="1:2" ht="12.1" customHeight="1">
      <c r="A1068" s="656" t="s">
        <v>2438</v>
      </c>
      <c r="B1068" s="657" t="s">
        <v>2439</v>
      </c>
    </row>
    <row r="1069" spans="1:2" ht="12.1" customHeight="1">
      <c r="A1069" s="656" t="s">
        <v>2440</v>
      </c>
      <c r="B1069" s="657" t="s">
        <v>2441</v>
      </c>
    </row>
    <row r="1070" spans="1:2" ht="12.1" customHeight="1">
      <c r="A1070" s="656" t="s">
        <v>2442</v>
      </c>
      <c r="B1070" s="657" t="s">
        <v>2443</v>
      </c>
    </row>
    <row r="1071" spans="1:2" ht="12.1" customHeight="1">
      <c r="A1071" s="656" t="s">
        <v>2444</v>
      </c>
      <c r="B1071" s="657" t="s">
        <v>2445</v>
      </c>
    </row>
    <row r="1072" spans="1:2" ht="12.1" customHeight="1">
      <c r="A1072" s="656" t="s">
        <v>2446</v>
      </c>
      <c r="B1072" s="657" t="s">
        <v>2447</v>
      </c>
    </row>
    <row r="1073" spans="1:2" ht="12.1" customHeight="1">
      <c r="A1073" s="656" t="s">
        <v>2448</v>
      </c>
      <c r="B1073" s="657" t="s">
        <v>2449</v>
      </c>
    </row>
    <row r="1074" spans="1:2" ht="12.1" customHeight="1">
      <c r="A1074" s="656" t="s">
        <v>2450</v>
      </c>
      <c r="B1074" s="657" t="s">
        <v>2451</v>
      </c>
    </row>
    <row r="1075" spans="1:2" ht="12.1" customHeight="1">
      <c r="A1075" s="656" t="s">
        <v>2452</v>
      </c>
      <c r="B1075" s="657" t="s">
        <v>2453</v>
      </c>
    </row>
    <row r="1076" spans="1:2" ht="12.1" customHeight="1">
      <c r="A1076" s="656" t="s">
        <v>2454</v>
      </c>
      <c r="B1076" s="657" t="s">
        <v>2455</v>
      </c>
    </row>
    <row r="1077" spans="1:2" ht="12.1" customHeight="1">
      <c r="A1077" s="656" t="s">
        <v>2456</v>
      </c>
      <c r="B1077" s="657" t="s">
        <v>2457</v>
      </c>
    </row>
    <row r="1078" spans="1:2" ht="12.1" customHeight="1">
      <c r="A1078" s="656" t="s">
        <v>2458</v>
      </c>
      <c r="B1078" s="657" t="s">
        <v>2459</v>
      </c>
    </row>
    <row r="1079" spans="1:2" ht="12.1" customHeight="1">
      <c r="A1079" s="656" t="s">
        <v>2460</v>
      </c>
      <c r="B1079" s="657" t="s">
        <v>2461</v>
      </c>
    </row>
    <row r="1080" spans="1:2" ht="12.1" customHeight="1">
      <c r="A1080" s="656" t="s">
        <v>4457</v>
      </c>
      <c r="B1080" s="657" t="s">
        <v>4458</v>
      </c>
    </row>
    <row r="1081" spans="1:2" ht="12.1" customHeight="1">
      <c r="A1081" s="656" t="s">
        <v>2462</v>
      </c>
      <c r="B1081" s="657" t="s">
        <v>2463</v>
      </c>
    </row>
    <row r="1082" spans="1:2" ht="12.1" customHeight="1">
      <c r="A1082" s="656" t="s">
        <v>2464</v>
      </c>
      <c r="B1082" s="657" t="s">
        <v>2465</v>
      </c>
    </row>
    <row r="1083" spans="1:2" ht="12.1" customHeight="1">
      <c r="A1083" s="656" t="s">
        <v>2466</v>
      </c>
      <c r="B1083" s="657" t="s">
        <v>2467</v>
      </c>
    </row>
    <row r="1084" spans="1:2" ht="12.1" customHeight="1">
      <c r="A1084" s="656" t="s">
        <v>4459</v>
      </c>
      <c r="B1084" s="657" t="s">
        <v>4460</v>
      </c>
    </row>
    <row r="1085" spans="1:2" ht="12.1" customHeight="1">
      <c r="A1085" s="656" t="s">
        <v>2479</v>
      </c>
      <c r="B1085" s="657" t="s">
        <v>2480</v>
      </c>
    </row>
    <row r="1086" spans="1:2" ht="12.1" customHeight="1">
      <c r="A1086" s="656" t="s">
        <v>2481</v>
      </c>
      <c r="B1086" s="657" t="s">
        <v>2482</v>
      </c>
    </row>
    <row r="1087" spans="1:2" ht="12.1" customHeight="1">
      <c r="A1087" s="656" t="s">
        <v>224</v>
      </c>
      <c r="B1087" s="657" t="s">
        <v>2483</v>
      </c>
    </row>
    <row r="1088" spans="1:2" ht="12.1" customHeight="1">
      <c r="A1088" s="656" t="s">
        <v>2484</v>
      </c>
      <c r="B1088" s="657" t="s">
        <v>2485</v>
      </c>
    </row>
    <row r="1089" spans="1:2" ht="12.1" customHeight="1">
      <c r="A1089" s="656" t="s">
        <v>2486</v>
      </c>
      <c r="B1089" s="657" t="s">
        <v>2487</v>
      </c>
    </row>
    <row r="1090" spans="1:2" ht="12.1" customHeight="1">
      <c r="A1090" s="656" t="s">
        <v>2488</v>
      </c>
      <c r="B1090" s="657" t="s">
        <v>2489</v>
      </c>
    </row>
    <row r="1091" spans="1:2" ht="12.1" customHeight="1">
      <c r="A1091" s="656" t="s">
        <v>2490</v>
      </c>
      <c r="B1091" s="657" t="s">
        <v>2491</v>
      </c>
    </row>
    <row r="1092" spans="1:2" ht="12.1" customHeight="1">
      <c r="A1092" s="656" t="s">
        <v>2494</v>
      </c>
      <c r="B1092" s="657" t="s">
        <v>2495</v>
      </c>
    </row>
    <row r="1093" spans="1:2" ht="12.1" customHeight="1">
      <c r="A1093" s="656" t="s">
        <v>2492</v>
      </c>
      <c r="B1093" s="657" t="s">
        <v>2493</v>
      </c>
    </row>
    <row r="1094" spans="1:2" ht="12.1" customHeight="1">
      <c r="A1094" s="656" t="s">
        <v>2496</v>
      </c>
      <c r="B1094" s="657" t="s">
        <v>2497</v>
      </c>
    </row>
    <row r="1095" spans="1:2" ht="12.1" customHeight="1">
      <c r="A1095" s="656" t="s">
        <v>2498</v>
      </c>
      <c r="B1095" s="657" t="s">
        <v>2499</v>
      </c>
    </row>
    <row r="1096" spans="1:2" ht="12.1" customHeight="1">
      <c r="A1096" s="656" t="s">
        <v>2500</v>
      </c>
      <c r="B1096" s="657" t="s">
        <v>2501</v>
      </c>
    </row>
    <row r="1097" spans="1:2" ht="12.1" customHeight="1">
      <c r="A1097" s="656" t="s">
        <v>2502</v>
      </c>
      <c r="B1097" s="657" t="s">
        <v>2503</v>
      </c>
    </row>
    <row r="1098" spans="1:2" ht="12.1" customHeight="1">
      <c r="A1098" s="656" t="s">
        <v>2504</v>
      </c>
      <c r="B1098" s="657" t="s">
        <v>2505</v>
      </c>
    </row>
    <row r="1099" spans="1:2" ht="12.1" customHeight="1">
      <c r="A1099" s="656" t="s">
        <v>2506</v>
      </c>
      <c r="B1099" s="657" t="s">
        <v>2507</v>
      </c>
    </row>
    <row r="1100" spans="1:2" ht="12.1" customHeight="1">
      <c r="A1100" s="656" t="s">
        <v>2508</v>
      </c>
      <c r="B1100" s="657" t="s">
        <v>2509</v>
      </c>
    </row>
    <row r="1101" spans="1:2" ht="12.1" customHeight="1">
      <c r="A1101" s="656" t="s">
        <v>2510</v>
      </c>
      <c r="B1101" s="657" t="s">
        <v>2511</v>
      </c>
    </row>
    <row r="1102" spans="1:2" ht="12.1" customHeight="1">
      <c r="A1102" s="656" t="s">
        <v>2512</v>
      </c>
      <c r="B1102" s="657" t="s">
        <v>2513</v>
      </c>
    </row>
    <row r="1103" spans="1:2" ht="12.1" customHeight="1">
      <c r="A1103" s="656" t="s">
        <v>2514</v>
      </c>
      <c r="B1103" s="657" t="s">
        <v>2515</v>
      </c>
    </row>
    <row r="1104" spans="1:2" ht="12.1" customHeight="1">
      <c r="A1104" s="656" t="s">
        <v>223</v>
      </c>
      <c r="B1104" s="657" t="s">
        <v>2516</v>
      </c>
    </row>
    <row r="1105" spans="1:2" ht="12.1" customHeight="1">
      <c r="A1105" s="656" t="s">
        <v>2517</v>
      </c>
      <c r="B1105" s="657" t="s">
        <v>2518</v>
      </c>
    </row>
    <row r="1106" spans="1:2" ht="12.1" customHeight="1">
      <c r="A1106" s="656" t="s">
        <v>2519</v>
      </c>
      <c r="B1106" s="657" t="s">
        <v>2520</v>
      </c>
    </row>
    <row r="1107" spans="1:2" ht="12.1" customHeight="1">
      <c r="A1107" s="656" t="s">
        <v>2521</v>
      </c>
      <c r="B1107" s="657" t="s">
        <v>2522</v>
      </c>
    </row>
    <row r="1108" spans="1:2" ht="12.1" customHeight="1">
      <c r="A1108" s="656" t="s">
        <v>2523</v>
      </c>
      <c r="B1108" s="657" t="s">
        <v>2524</v>
      </c>
    </row>
    <row r="1109" spans="1:2" ht="12.1" customHeight="1">
      <c r="A1109" s="656" t="s">
        <v>226</v>
      </c>
      <c r="B1109" s="529" t="s">
        <v>2525</v>
      </c>
    </row>
    <row r="1110" spans="1:2" ht="11.25" customHeight="1">
      <c r="A1110" s="656" t="s">
        <v>225</v>
      </c>
      <c r="B1110" s="657" t="s">
        <v>2526</v>
      </c>
    </row>
    <row r="1111" spans="1:2" ht="11.25" customHeight="1">
      <c r="A1111" s="656" t="s">
        <v>2527</v>
      </c>
      <c r="B1111" s="657" t="s">
        <v>2528</v>
      </c>
    </row>
    <row r="1112" spans="1:2" ht="11.25" customHeight="1">
      <c r="A1112" s="656" t="s">
        <v>2529</v>
      </c>
      <c r="B1112" s="657" t="s">
        <v>2530</v>
      </c>
    </row>
    <row r="1113" spans="1:2" ht="11.25" customHeight="1">
      <c r="A1113" s="656" t="s">
        <v>2531</v>
      </c>
      <c r="B1113" s="657" t="s">
        <v>2532</v>
      </c>
    </row>
    <row r="1114" spans="1:2" ht="11.25" customHeight="1">
      <c r="A1114" s="656" t="s">
        <v>2533</v>
      </c>
      <c r="B1114" s="657" t="s">
        <v>2534</v>
      </c>
    </row>
    <row r="1115" spans="1:2" ht="11.25" customHeight="1">
      <c r="A1115" s="656" t="s">
        <v>2535</v>
      </c>
      <c r="B1115" s="657" t="s">
        <v>2536</v>
      </c>
    </row>
    <row r="1116" spans="1:2" ht="11.25" customHeight="1">
      <c r="A1116" s="656" t="s">
        <v>2537</v>
      </c>
      <c r="B1116" s="657" t="s">
        <v>2538</v>
      </c>
    </row>
    <row r="1117" spans="1:2" ht="11.25" customHeight="1">
      <c r="A1117" s="656" t="s">
        <v>2539</v>
      </c>
      <c r="B1117" s="657" t="s">
        <v>2540</v>
      </c>
    </row>
    <row r="1118" spans="1:2" ht="11.25" customHeight="1">
      <c r="A1118" s="656" t="s">
        <v>2541</v>
      </c>
      <c r="B1118" s="657" t="s">
        <v>2542</v>
      </c>
    </row>
    <row r="1119" spans="1:2" ht="11.25" customHeight="1">
      <c r="A1119" s="656" t="s">
        <v>2543</v>
      </c>
      <c r="B1119" s="657" t="s">
        <v>2544</v>
      </c>
    </row>
    <row r="1120" spans="1:2" ht="11.25" customHeight="1">
      <c r="A1120" s="656" t="s">
        <v>2545</v>
      </c>
      <c r="B1120" s="657" t="s">
        <v>2546</v>
      </c>
    </row>
    <row r="1121" spans="1:2" ht="11.25" customHeight="1">
      <c r="A1121" s="656" t="s">
        <v>2547</v>
      </c>
      <c r="B1121" s="657" t="s">
        <v>2548</v>
      </c>
    </row>
    <row r="1122" spans="1:2" ht="11.25" customHeight="1">
      <c r="A1122" s="656" t="s">
        <v>2549</v>
      </c>
      <c r="B1122" s="657" t="s">
        <v>2550</v>
      </c>
    </row>
    <row r="1123" spans="1:2" ht="11.25" customHeight="1">
      <c r="A1123" s="656" t="s">
        <v>2551</v>
      </c>
      <c r="B1123" s="657" t="s">
        <v>2552</v>
      </c>
    </row>
    <row r="1124" spans="1:2" ht="11.25" customHeight="1">
      <c r="A1124" s="656" t="s">
        <v>2555</v>
      </c>
      <c r="B1124" s="657" t="s">
        <v>2556</v>
      </c>
    </row>
    <row r="1125" spans="1:2" ht="11.25" customHeight="1">
      <c r="A1125" s="656" t="s">
        <v>2559</v>
      </c>
      <c r="B1125" s="657" t="s">
        <v>2560</v>
      </c>
    </row>
    <row r="1126" spans="1:2" ht="11.25" customHeight="1">
      <c r="A1126" s="656" t="s">
        <v>2561</v>
      </c>
      <c r="B1126" s="657" t="s">
        <v>2562</v>
      </c>
    </row>
    <row r="1127" spans="1:2" ht="11.25" customHeight="1">
      <c r="A1127" s="656" t="s">
        <v>2563</v>
      </c>
      <c r="B1127" s="657" t="s">
        <v>2564</v>
      </c>
    </row>
    <row r="1128" spans="1:2" ht="11.25" customHeight="1">
      <c r="A1128" s="656" t="s">
        <v>2565</v>
      </c>
      <c r="B1128" s="657" t="s">
        <v>2566</v>
      </c>
    </row>
    <row r="1129" spans="1:2" ht="11.25" customHeight="1">
      <c r="A1129" s="656" t="s">
        <v>2567</v>
      </c>
      <c r="B1129" s="657" t="s">
        <v>2568</v>
      </c>
    </row>
    <row r="1130" spans="1:2" ht="11.25" customHeight="1">
      <c r="A1130" s="656" t="s">
        <v>2569</v>
      </c>
      <c r="B1130" s="657" t="s">
        <v>2570</v>
      </c>
    </row>
    <row r="1131" spans="1:2" ht="11.25" customHeight="1">
      <c r="A1131" s="656" t="s">
        <v>2571</v>
      </c>
      <c r="B1131" s="657" t="s">
        <v>2572</v>
      </c>
    </row>
    <row r="1132" spans="1:2" ht="11.25" customHeight="1">
      <c r="A1132" s="656" t="s">
        <v>2573</v>
      </c>
      <c r="B1132" s="657" t="s">
        <v>2574</v>
      </c>
    </row>
    <row r="1133" spans="1:2" ht="11.25" customHeight="1">
      <c r="A1133" s="656" t="s">
        <v>2575</v>
      </c>
      <c r="B1133" s="657" t="s">
        <v>2576</v>
      </c>
    </row>
    <row r="1134" spans="1:2" ht="11.25" customHeight="1">
      <c r="A1134" s="656" t="s">
        <v>2577</v>
      </c>
      <c r="B1134" s="657" t="s">
        <v>2578</v>
      </c>
    </row>
    <row r="1135" spans="1:2" ht="11.25" customHeight="1">
      <c r="A1135" s="656" t="s">
        <v>2579</v>
      </c>
      <c r="B1135" s="657" t="s">
        <v>2580</v>
      </c>
    </row>
    <row r="1136" spans="1:2" ht="11.25" customHeight="1">
      <c r="A1136" s="656" t="s">
        <v>2581</v>
      </c>
      <c r="B1136" s="657" t="s">
        <v>2582</v>
      </c>
    </row>
    <row r="1137" spans="1:2" ht="11.25" customHeight="1">
      <c r="A1137" s="656" t="s">
        <v>2583</v>
      </c>
      <c r="B1137" s="657" t="s">
        <v>2584</v>
      </c>
    </row>
    <row r="1138" spans="1:2" ht="11.25" customHeight="1">
      <c r="A1138" s="656" t="s">
        <v>2585</v>
      </c>
      <c r="B1138" s="657" t="s">
        <v>2586</v>
      </c>
    </row>
    <row r="1139" spans="1:2" ht="11.25" customHeight="1">
      <c r="A1139" s="656" t="s">
        <v>2587</v>
      </c>
      <c r="B1139" s="657" t="s">
        <v>2588</v>
      </c>
    </row>
    <row r="1140" spans="1:2" ht="11.25" customHeight="1">
      <c r="A1140" s="656" t="s">
        <v>2589</v>
      </c>
      <c r="B1140" s="657" t="s">
        <v>2590</v>
      </c>
    </row>
    <row r="1141" spans="1:2" ht="11.25" customHeight="1">
      <c r="A1141" s="656" t="s">
        <v>228</v>
      </c>
      <c r="B1141" s="657" t="s">
        <v>2591</v>
      </c>
    </row>
    <row r="1142" spans="1:2" ht="11.25" customHeight="1">
      <c r="A1142" s="656" t="s">
        <v>2592</v>
      </c>
      <c r="B1142" s="657" t="s">
        <v>2593</v>
      </c>
    </row>
    <row r="1143" spans="1:2" ht="11.25" customHeight="1">
      <c r="A1143" s="656" t="s">
        <v>2594</v>
      </c>
      <c r="B1143" s="657" t="s">
        <v>2595</v>
      </c>
    </row>
    <row r="1144" spans="1:2" ht="11.25" customHeight="1">
      <c r="A1144" s="656" t="s">
        <v>2596</v>
      </c>
      <c r="B1144" s="657" t="s">
        <v>2597</v>
      </c>
    </row>
    <row r="1145" spans="1:2" ht="11.25" customHeight="1">
      <c r="A1145" s="656" t="s">
        <v>2598</v>
      </c>
      <c r="B1145" s="657" t="s">
        <v>2599</v>
      </c>
    </row>
    <row r="1146" spans="1:2" ht="11.25" customHeight="1">
      <c r="A1146" s="656" t="s">
        <v>2600</v>
      </c>
      <c r="B1146" s="657" t="s">
        <v>2601</v>
      </c>
    </row>
    <row r="1147" spans="1:2" ht="11.25" customHeight="1">
      <c r="A1147" s="656" t="s">
        <v>2602</v>
      </c>
      <c r="B1147" s="657" t="s">
        <v>2603</v>
      </c>
    </row>
    <row r="1148" spans="1:2" ht="11.25" customHeight="1">
      <c r="A1148" s="656" t="s">
        <v>2604</v>
      </c>
      <c r="B1148" s="657" t="s">
        <v>2605</v>
      </c>
    </row>
    <row r="1149" spans="1:2" ht="11.25" customHeight="1">
      <c r="A1149" s="656" t="s">
        <v>2606</v>
      </c>
      <c r="B1149" s="657" t="s">
        <v>2607</v>
      </c>
    </row>
    <row r="1150" spans="1:2" ht="11.25" customHeight="1">
      <c r="A1150" s="656" t="s">
        <v>2608</v>
      </c>
      <c r="B1150" s="657" t="s">
        <v>2609</v>
      </c>
    </row>
    <row r="1151" spans="1:2" ht="11.25" customHeight="1">
      <c r="A1151" s="656" t="s">
        <v>2610</v>
      </c>
      <c r="B1151" s="657" t="s">
        <v>2611</v>
      </c>
    </row>
    <row r="1152" spans="1:2" ht="11.25" customHeight="1">
      <c r="A1152" s="656" t="s">
        <v>2612</v>
      </c>
      <c r="B1152" s="657" t="s">
        <v>2613</v>
      </c>
    </row>
    <row r="1153" spans="1:2" ht="11.25" customHeight="1">
      <c r="A1153" s="656" t="s">
        <v>2614</v>
      </c>
      <c r="B1153" s="657" t="s">
        <v>2615</v>
      </c>
    </row>
    <row r="1154" spans="1:2" ht="11.25" customHeight="1">
      <c r="A1154" s="656" t="s">
        <v>2616</v>
      </c>
      <c r="B1154" s="657" t="s">
        <v>2617</v>
      </c>
    </row>
    <row r="1155" spans="1:2" ht="11.25" customHeight="1">
      <c r="A1155" s="656" t="s">
        <v>2618</v>
      </c>
      <c r="B1155" s="657" t="s">
        <v>2619</v>
      </c>
    </row>
    <row r="1156" spans="1:2" ht="11.25" customHeight="1">
      <c r="A1156" s="656" t="s">
        <v>2620</v>
      </c>
      <c r="B1156" s="657" t="s">
        <v>2621</v>
      </c>
    </row>
    <row r="1157" spans="1:2" ht="11.25" customHeight="1">
      <c r="A1157" s="656" t="s">
        <v>227</v>
      </c>
      <c r="B1157" s="529" t="s">
        <v>2622</v>
      </c>
    </row>
    <row r="1158" spans="1:2" ht="11.25" customHeight="1">
      <c r="A1158" s="656" t="s">
        <v>2623</v>
      </c>
      <c r="B1158" s="529" t="s">
        <v>2624</v>
      </c>
    </row>
    <row r="1159" spans="1:2" ht="11.25" customHeight="1">
      <c r="A1159" s="656" t="s">
        <v>2625</v>
      </c>
      <c r="B1159" s="657" t="s">
        <v>2626</v>
      </c>
    </row>
    <row r="1160" spans="1:2" ht="11.25" customHeight="1">
      <c r="A1160" s="656" t="s">
        <v>2627</v>
      </c>
      <c r="B1160" s="657" t="s">
        <v>2628</v>
      </c>
    </row>
    <row r="1161" spans="1:2" ht="11.25" customHeight="1">
      <c r="A1161" s="656" t="s">
        <v>2627</v>
      </c>
      <c r="B1161" s="657" t="s">
        <v>2628</v>
      </c>
    </row>
    <row r="1162" spans="1:2" ht="11.25" customHeight="1">
      <c r="A1162" s="656" t="s">
        <v>2629</v>
      </c>
      <c r="B1162" s="657" t="s">
        <v>2630</v>
      </c>
    </row>
    <row r="1163" spans="1:2" ht="11.25" customHeight="1">
      <c r="A1163" s="656" t="s">
        <v>2631</v>
      </c>
      <c r="B1163" s="657" t="s">
        <v>2632</v>
      </c>
    </row>
    <row r="1164" spans="1:2" ht="11.25" customHeight="1">
      <c r="A1164" s="656" t="s">
        <v>2633</v>
      </c>
      <c r="B1164" s="657" t="s">
        <v>2634</v>
      </c>
    </row>
    <row r="1165" spans="1:2" ht="11.25" customHeight="1">
      <c r="A1165" s="656" t="s">
        <v>2635</v>
      </c>
      <c r="B1165" s="657" t="s">
        <v>2636</v>
      </c>
    </row>
    <row r="1166" spans="1:2" ht="11.25" customHeight="1">
      <c r="A1166" s="656" t="s">
        <v>2637</v>
      </c>
      <c r="B1166" s="657" t="s">
        <v>2638</v>
      </c>
    </row>
    <row r="1167" spans="1:2" ht="11.25" customHeight="1">
      <c r="A1167" s="656" t="s">
        <v>2468</v>
      </c>
      <c r="B1167" s="657" t="s">
        <v>4461</v>
      </c>
    </row>
    <row r="1168" spans="1:2" ht="11.25" customHeight="1">
      <c r="A1168" s="656" t="s">
        <v>2470</v>
      </c>
      <c r="B1168" s="657" t="s">
        <v>2471</v>
      </c>
    </row>
    <row r="1169" spans="1:2" ht="11.25" customHeight="1">
      <c r="A1169" s="656" t="s">
        <v>2472</v>
      </c>
      <c r="B1169" s="657" t="s">
        <v>4462</v>
      </c>
    </row>
    <row r="1170" spans="1:2" ht="11.25" customHeight="1">
      <c r="A1170" s="656" t="s">
        <v>2474</v>
      </c>
      <c r="B1170" s="529" t="s">
        <v>4463</v>
      </c>
    </row>
    <row r="1171" spans="1:2" ht="11.25" customHeight="1">
      <c r="A1171" s="656" t="s">
        <v>2476</v>
      </c>
      <c r="B1171" s="529" t="s">
        <v>4464</v>
      </c>
    </row>
    <row r="1172" spans="1:2" ht="11.25" customHeight="1">
      <c r="A1172" s="656" t="s">
        <v>4465</v>
      </c>
      <c r="B1172" s="657" t="s">
        <v>3858</v>
      </c>
    </row>
    <row r="1173" spans="1:2" ht="11.25" customHeight="1">
      <c r="A1173" s="656" t="s">
        <v>4466</v>
      </c>
      <c r="B1173" s="657" t="s">
        <v>4467</v>
      </c>
    </row>
    <row r="1174" spans="1:2" ht="11.25" customHeight="1">
      <c r="A1174" s="656" t="s">
        <v>4468</v>
      </c>
      <c r="B1174" s="657" t="s">
        <v>4469</v>
      </c>
    </row>
    <row r="1175" spans="1:2" ht="11.25" customHeight="1">
      <c r="A1175" s="656" t="s">
        <v>4470</v>
      </c>
      <c r="B1175" s="657" t="s">
        <v>3870</v>
      </c>
    </row>
    <row r="1176" spans="1:2" ht="11.25" customHeight="1">
      <c r="A1176" s="656" t="s">
        <v>4471</v>
      </c>
      <c r="B1176" s="657" t="s">
        <v>3874</v>
      </c>
    </row>
    <row r="1177" spans="1:2" ht="11.25" customHeight="1">
      <c r="A1177" s="656" t="s">
        <v>4472</v>
      </c>
      <c r="B1177" s="657" t="s">
        <v>3876</v>
      </c>
    </row>
    <row r="1178" spans="1:2" ht="11.25" customHeight="1">
      <c r="A1178" s="656" t="s">
        <v>4473</v>
      </c>
      <c r="B1178" s="657" t="s">
        <v>4474</v>
      </c>
    </row>
    <row r="1179" spans="1:2" ht="11.25" customHeight="1">
      <c r="A1179" s="656" t="s">
        <v>4475</v>
      </c>
      <c r="B1179" s="657" t="s">
        <v>4476</v>
      </c>
    </row>
    <row r="1180" spans="1:2" ht="11.25" customHeight="1">
      <c r="A1180" s="656" t="s">
        <v>4477</v>
      </c>
      <c r="B1180" s="657" t="s">
        <v>3880</v>
      </c>
    </row>
    <row r="1181" spans="1:2" ht="11.25" customHeight="1">
      <c r="A1181" s="656" t="s">
        <v>4478</v>
      </c>
      <c r="B1181" s="657" t="s">
        <v>3882</v>
      </c>
    </row>
    <row r="1182" spans="1:2" ht="11.25" customHeight="1">
      <c r="A1182" s="656" t="s">
        <v>4479</v>
      </c>
      <c r="B1182" s="657" t="s">
        <v>3886</v>
      </c>
    </row>
    <row r="1183" spans="1:2" ht="11.25" customHeight="1">
      <c r="A1183" s="656" t="s">
        <v>4480</v>
      </c>
      <c r="B1183" s="657" t="s">
        <v>3896</v>
      </c>
    </row>
    <row r="1184" spans="1:2" ht="11.25" customHeight="1">
      <c r="A1184" s="656" t="s">
        <v>4481</v>
      </c>
      <c r="B1184" s="657" t="s">
        <v>3898</v>
      </c>
    </row>
    <row r="1185" spans="1:2" ht="11.25" customHeight="1">
      <c r="A1185" s="656" t="s">
        <v>4482</v>
      </c>
      <c r="B1185" s="657" t="s">
        <v>3906</v>
      </c>
    </row>
    <row r="1186" spans="1:2" ht="11.25" customHeight="1">
      <c r="A1186" s="656" t="s">
        <v>4483</v>
      </c>
      <c r="B1186" s="529" t="s">
        <v>3916</v>
      </c>
    </row>
    <row r="1187" spans="1:2" ht="11.25" customHeight="1">
      <c r="A1187" s="656" t="s">
        <v>4484</v>
      </c>
      <c r="B1187" s="657" t="s">
        <v>4485</v>
      </c>
    </row>
    <row r="1188" spans="1:2" ht="11.25" customHeight="1">
      <c r="A1188" s="656" t="s">
        <v>4486</v>
      </c>
      <c r="B1188" s="657" t="s">
        <v>3920</v>
      </c>
    </row>
    <row r="1189" spans="1:2" ht="11.25" customHeight="1">
      <c r="A1189" s="656" t="s">
        <v>4487</v>
      </c>
      <c r="B1189" s="657" t="s">
        <v>4488</v>
      </c>
    </row>
    <row r="1190" spans="1:2" ht="11.25" customHeight="1">
      <c r="A1190" s="656" t="s">
        <v>4489</v>
      </c>
      <c r="B1190" s="657" t="s">
        <v>3922</v>
      </c>
    </row>
    <row r="1191" spans="1:2" ht="11.25" customHeight="1">
      <c r="A1191" s="656" t="s">
        <v>4490</v>
      </c>
      <c r="B1191" s="657" t="s">
        <v>3924</v>
      </c>
    </row>
    <row r="1192" spans="1:2" ht="11.25" customHeight="1">
      <c r="A1192" s="656" t="s">
        <v>4491</v>
      </c>
      <c r="B1192" s="657" t="s">
        <v>3932</v>
      </c>
    </row>
    <row r="1193" spans="1:2" ht="11.25" customHeight="1">
      <c r="A1193" s="656" t="s">
        <v>4492</v>
      </c>
      <c r="B1193" s="657" t="s">
        <v>3934</v>
      </c>
    </row>
    <row r="1194" spans="1:2" ht="11.25" customHeight="1">
      <c r="A1194" s="656" t="s">
        <v>4493</v>
      </c>
      <c r="B1194" s="657" t="s">
        <v>3938</v>
      </c>
    </row>
    <row r="1195" spans="1:2" ht="11.25" customHeight="1">
      <c r="A1195" s="656" t="s">
        <v>4494</v>
      </c>
      <c r="B1195" s="657" t="s">
        <v>3940</v>
      </c>
    </row>
    <row r="1196" spans="1:2" ht="11.25" customHeight="1">
      <c r="A1196" s="656" t="s">
        <v>4495</v>
      </c>
      <c r="B1196" s="657" t="s">
        <v>3942</v>
      </c>
    </row>
    <row r="1197" spans="1:2" ht="11.25" customHeight="1">
      <c r="A1197" s="656" t="s">
        <v>4496</v>
      </c>
      <c r="B1197" s="657" t="s">
        <v>3946</v>
      </c>
    </row>
    <row r="1198" spans="1:2" ht="11.25" customHeight="1">
      <c r="A1198" s="656" t="s">
        <v>4497</v>
      </c>
      <c r="B1198" s="657" t="s">
        <v>3948</v>
      </c>
    </row>
    <row r="1199" spans="1:2" ht="11.25" customHeight="1">
      <c r="A1199" s="656" t="s">
        <v>4498</v>
      </c>
      <c r="B1199" s="657" t="s">
        <v>4499</v>
      </c>
    </row>
    <row r="1200" spans="1:2" ht="11.25" customHeight="1">
      <c r="A1200" s="656" t="s">
        <v>4500</v>
      </c>
      <c r="B1200" s="657" t="s">
        <v>4501</v>
      </c>
    </row>
    <row r="1201" spans="1:2" ht="11.25" customHeight="1">
      <c r="A1201" s="656" t="s">
        <v>4502</v>
      </c>
      <c r="B1201" s="657" t="s">
        <v>4503</v>
      </c>
    </row>
    <row r="1202" spans="1:2" ht="11.25" customHeight="1">
      <c r="A1202" s="656" t="s">
        <v>4504</v>
      </c>
      <c r="B1202" s="657" t="s">
        <v>3956</v>
      </c>
    </row>
    <row r="1203" spans="1:2" ht="11.25" customHeight="1">
      <c r="A1203" s="656" t="s">
        <v>4505</v>
      </c>
      <c r="B1203" s="657" t="s">
        <v>3958</v>
      </c>
    </row>
    <row r="1204" spans="1:2" ht="11.25" customHeight="1">
      <c r="A1204" s="656" t="s">
        <v>4506</v>
      </c>
      <c r="B1204" s="657" t="s">
        <v>3960</v>
      </c>
    </row>
    <row r="1205" spans="1:2" ht="11.25" customHeight="1">
      <c r="A1205" s="656" t="s">
        <v>4507</v>
      </c>
      <c r="B1205" s="657" t="s">
        <v>3962</v>
      </c>
    </row>
    <row r="1206" spans="1:2" ht="11.25" customHeight="1">
      <c r="A1206" s="656" t="s">
        <v>4508</v>
      </c>
      <c r="B1206" s="657" t="s">
        <v>3964</v>
      </c>
    </row>
    <row r="1207" spans="1:2" ht="11.25" customHeight="1">
      <c r="A1207" s="656" t="s">
        <v>4509</v>
      </c>
      <c r="B1207" s="657" t="s">
        <v>3966</v>
      </c>
    </row>
    <row r="1208" spans="1:2" ht="11.25" customHeight="1">
      <c r="A1208" s="656" t="s">
        <v>4510</v>
      </c>
      <c r="B1208" s="657" t="s">
        <v>4511</v>
      </c>
    </row>
    <row r="1209" spans="1:2" ht="11.25" customHeight="1">
      <c r="A1209" s="656" t="s">
        <v>1922</v>
      </c>
      <c r="B1209" s="657" t="s">
        <v>1923</v>
      </c>
    </row>
    <row r="1210" spans="1:2" ht="11.25" customHeight="1">
      <c r="A1210" s="666"/>
      <c r="B1210" s="667"/>
    </row>
    <row r="1211" spans="1:2" ht="11.25" customHeight="1">
      <c r="A1211" s="666"/>
      <c r="B1211" s="667"/>
    </row>
    <row r="1212" spans="1:2" ht="11.25" customHeight="1">
      <c r="A1212" s="668" t="s">
        <v>4512</v>
      </c>
      <c r="B1212" s="659" t="s">
        <v>4513</v>
      </c>
    </row>
    <row r="1213" spans="1:2" ht="11.25" customHeight="1">
      <c r="A1213" s="668" t="s">
        <v>4514</v>
      </c>
      <c r="B1213" s="659" t="s">
        <v>4515</v>
      </c>
    </row>
    <row r="1214" spans="1:2">
      <c r="A1214" s="668" t="s">
        <v>4516</v>
      </c>
      <c r="B1214" s="669" t="s">
        <v>4517</v>
      </c>
    </row>
    <row r="1215" spans="1:2">
      <c r="A1215" s="668" t="s">
        <v>4518</v>
      </c>
      <c r="B1215" s="669" t="s">
        <v>4519</v>
      </c>
    </row>
    <row r="1216" spans="1:2">
      <c r="A1216" s="668" t="s">
        <v>4520</v>
      </c>
      <c r="B1216" s="669" t="s">
        <v>4521</v>
      </c>
    </row>
    <row r="1217" spans="1:2">
      <c r="A1217" s="670" t="s">
        <v>4522</v>
      </c>
      <c r="B1217" s="671" t="s">
        <v>4523</v>
      </c>
    </row>
    <row r="1218" spans="1:2">
      <c r="A1218" s="668" t="s">
        <v>4524</v>
      </c>
      <c r="B1218" s="669" t="s">
        <v>4525</v>
      </c>
    </row>
    <row r="1219" spans="1:2">
      <c r="A1219" s="668" t="s">
        <v>4526</v>
      </c>
      <c r="B1219" s="669" t="s">
        <v>4527</v>
      </c>
    </row>
    <row r="1220" spans="1:2">
      <c r="A1220" s="668" t="s">
        <v>4528</v>
      </c>
      <c r="B1220" s="672" t="s">
        <v>4529</v>
      </c>
    </row>
    <row r="1221" spans="1:2">
      <c r="A1221" s="668" t="s">
        <v>4530</v>
      </c>
      <c r="B1221" s="673" t="s">
        <v>4531</v>
      </c>
    </row>
    <row r="1222" spans="1:2">
      <c r="A1222" s="668" t="s">
        <v>4532</v>
      </c>
      <c r="B1222" s="674" t="s">
        <v>4533</v>
      </c>
    </row>
    <row r="1223" spans="1:2">
      <c r="A1223" s="668" t="s">
        <v>4534</v>
      </c>
      <c r="B1223" s="672" t="s">
        <v>4535</v>
      </c>
    </row>
    <row r="1224" spans="1:2">
      <c r="A1224" s="668" t="s">
        <v>4536</v>
      </c>
      <c r="B1224" s="671" t="s">
        <v>4537</v>
      </c>
    </row>
    <row r="1225" spans="1:2">
      <c r="A1225" s="668" t="s">
        <v>3318</v>
      </c>
      <c r="B1225" s="671" t="s">
        <v>3327</v>
      </c>
    </row>
    <row r="1226" spans="1:2">
      <c r="A1226" s="668" t="s">
        <v>4538</v>
      </c>
      <c r="B1226" s="671" t="s">
        <v>4539</v>
      </c>
    </row>
    <row r="1227" spans="1:2">
      <c r="A1227" s="668" t="s">
        <v>4540</v>
      </c>
      <c r="B1227" s="671" t="s">
        <v>4541</v>
      </c>
    </row>
    <row r="1228" spans="1:2">
      <c r="A1228" s="668" t="s">
        <v>4542</v>
      </c>
      <c r="B1228" s="659" t="s">
        <v>4543</v>
      </c>
    </row>
    <row r="1229" spans="1:2">
      <c r="A1229" s="668" t="s">
        <v>4544</v>
      </c>
      <c r="B1229" s="671" t="s">
        <v>4545</v>
      </c>
    </row>
    <row r="1230" spans="1:2">
      <c r="A1230" s="668" t="s">
        <v>4546</v>
      </c>
      <c r="B1230" s="671" t="s">
        <v>4547</v>
      </c>
    </row>
    <row r="1231" spans="1:2">
      <c r="A1231" s="668" t="s">
        <v>4548</v>
      </c>
      <c r="B1231" s="674" t="s">
        <v>4549</v>
      </c>
    </row>
    <row r="1232" spans="1:2">
      <c r="A1232" s="668" t="s">
        <v>4550</v>
      </c>
      <c r="B1232" s="674" t="s">
        <v>4551</v>
      </c>
    </row>
    <row r="1233" spans="1:2">
      <c r="A1233" s="668" t="s">
        <v>145</v>
      </c>
      <c r="B1233" s="659" t="s">
        <v>4552</v>
      </c>
    </row>
    <row r="1234" spans="1:2">
      <c r="A1234" s="668" t="s">
        <v>4553</v>
      </c>
      <c r="B1234" s="659" t="s">
        <v>4554</v>
      </c>
    </row>
    <row r="1235" spans="1:2">
      <c r="A1235" s="668" t="s">
        <v>4555</v>
      </c>
      <c r="B1235" s="675" t="s">
        <v>4556</v>
      </c>
    </row>
    <row r="1236" spans="1:2">
      <c r="A1236" s="668" t="s">
        <v>4557</v>
      </c>
      <c r="B1236" s="675" t="s">
        <v>4558</v>
      </c>
    </row>
    <row r="1237" spans="1:2">
      <c r="A1237" s="668" t="s">
        <v>4559</v>
      </c>
      <c r="B1237" s="671" t="s">
        <v>4560</v>
      </c>
    </row>
    <row r="1238" spans="1:2">
      <c r="A1238" s="668" t="s">
        <v>4561</v>
      </c>
      <c r="B1238" s="676" t="s">
        <v>4562</v>
      </c>
    </row>
    <row r="1239" spans="1:2">
      <c r="A1239" s="668" t="s">
        <v>4563</v>
      </c>
      <c r="B1239" s="671" t="s">
        <v>4560</v>
      </c>
    </row>
    <row r="1240" spans="1:2">
      <c r="A1240" s="668" t="s">
        <v>4564</v>
      </c>
      <c r="B1240" s="671" t="s">
        <v>4565</v>
      </c>
    </row>
    <row r="1241" spans="1:2">
      <c r="A1241" s="668" t="s">
        <v>4566</v>
      </c>
      <c r="B1241" s="671" t="s">
        <v>4567</v>
      </c>
    </row>
    <row r="1242" spans="1:2">
      <c r="A1242" s="668" t="s">
        <v>4568</v>
      </c>
      <c r="B1242" s="676" t="s">
        <v>4569</v>
      </c>
    </row>
    <row r="1243" spans="1:2">
      <c r="A1243" s="668" t="s">
        <v>4570</v>
      </c>
      <c r="B1243" s="671" t="s">
        <v>4571</v>
      </c>
    </row>
    <row r="1244" spans="1:2">
      <c r="A1244" s="668" t="s">
        <v>3710</v>
      </c>
      <c r="B1244" s="676" t="s">
        <v>3711</v>
      </c>
    </row>
    <row r="1245" spans="1:2">
      <c r="A1245" s="668" t="s">
        <v>4572</v>
      </c>
      <c r="B1245" s="676" t="s">
        <v>4573</v>
      </c>
    </row>
    <row r="1246" spans="1:2">
      <c r="A1246" s="668" t="s">
        <v>4574</v>
      </c>
      <c r="B1246" s="677" t="s">
        <v>4575</v>
      </c>
    </row>
    <row r="1247" spans="1:2">
      <c r="A1247" s="668" t="s">
        <v>4576</v>
      </c>
      <c r="B1247" s="678" t="s">
        <v>4577</v>
      </c>
    </row>
    <row r="1248" spans="1:2">
      <c r="A1248" s="668" t="s">
        <v>4578</v>
      </c>
      <c r="B1248" s="678" t="s">
        <v>4579</v>
      </c>
    </row>
    <row r="1249" spans="1:2">
      <c r="A1249" s="668" t="s">
        <v>2314</v>
      </c>
      <c r="B1249" s="679" t="s">
        <v>4580</v>
      </c>
    </row>
    <row r="1250" spans="1:2">
      <c r="A1250" s="668" t="s">
        <v>2330</v>
      </c>
      <c r="B1250" s="679" t="s">
        <v>2331</v>
      </c>
    </row>
    <row r="1251" spans="1:2">
      <c r="A1251" s="668" t="s">
        <v>2408</v>
      </c>
      <c r="B1251" s="679" t="s">
        <v>2409</v>
      </c>
    </row>
  </sheetData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view="pageBreakPreview" zoomScaleSheetLayoutView="100" workbookViewId="0">
      <selection activeCell="N21" sqref="N21"/>
    </sheetView>
  </sheetViews>
  <sheetFormatPr defaultColWidth="9.125" defaultRowHeight="15.65"/>
  <cols>
    <col min="1" max="1" width="30.375" style="16" customWidth="1"/>
    <col min="2" max="2" width="6.75" style="19" customWidth="1"/>
    <col min="3" max="3" width="5" style="19" customWidth="1"/>
    <col min="4" max="8" width="5.25" style="19" customWidth="1"/>
    <col min="9" max="9" width="5.25" style="21" customWidth="1"/>
    <col min="10" max="10" width="4.625" style="21" customWidth="1"/>
    <col min="11" max="11" width="4.875" style="16" customWidth="1"/>
    <col min="12" max="12" width="5.25" style="19" customWidth="1"/>
    <col min="13" max="14" width="5.25" style="16" customWidth="1"/>
    <col min="15" max="15" width="4.75" style="16" customWidth="1"/>
    <col min="16" max="16" width="4.875" style="16" customWidth="1"/>
    <col min="17" max="23" width="5.25" style="16" customWidth="1"/>
    <col min="24" max="16384" width="9.125" style="16"/>
  </cols>
  <sheetData>
    <row r="1" spans="1:23">
      <c r="A1" s="216"/>
      <c r="B1" s="217" t="s">
        <v>167</v>
      </c>
      <c r="C1" s="208" t="str">
        <f>Kadar.ode.!C1</f>
        <v>ОПШТА БОЛНИЦА СЕНТА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4"/>
    </row>
    <row r="2" spans="1:23">
      <c r="A2" s="216"/>
      <c r="B2" s="217" t="s">
        <v>168</v>
      </c>
      <c r="C2" s="208" t="str">
        <f>Kadar.ode.!C2</f>
        <v>08923507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4"/>
    </row>
    <row r="3" spans="1:23">
      <c r="A3" s="216"/>
      <c r="B3" s="217" t="s">
        <v>169</v>
      </c>
      <c r="C3" s="208" t="str">
        <f>Kadar.ode.!C3</f>
        <v>01.01.2021.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4"/>
    </row>
    <row r="4" spans="1:23">
      <c r="A4" s="216"/>
      <c r="B4" s="217" t="s">
        <v>1795</v>
      </c>
      <c r="C4" s="209" t="s">
        <v>289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5"/>
    </row>
    <row r="5" spans="1:23" ht="9" customHeight="1">
      <c r="A5" s="64"/>
      <c r="B5" s="16"/>
      <c r="C5" s="63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23" ht="45.7" customHeight="1">
      <c r="A6" s="788" t="s">
        <v>286</v>
      </c>
      <c r="B6" s="789" t="s">
        <v>28</v>
      </c>
      <c r="C6" s="779" t="s">
        <v>164</v>
      </c>
      <c r="D6" s="787" t="s">
        <v>177</v>
      </c>
      <c r="E6" s="787"/>
      <c r="F6" s="787"/>
      <c r="G6" s="787"/>
      <c r="H6" s="787"/>
      <c r="I6" s="787"/>
      <c r="J6" s="787"/>
      <c r="K6" s="787"/>
      <c r="L6" s="787"/>
      <c r="M6" s="787"/>
      <c r="N6" s="787"/>
      <c r="O6" s="787"/>
      <c r="P6" s="787"/>
      <c r="Q6" s="787"/>
      <c r="R6" s="787"/>
      <c r="S6" s="787"/>
      <c r="T6" s="787" t="s">
        <v>174</v>
      </c>
      <c r="U6" s="787"/>
      <c r="V6" s="787"/>
      <c r="W6" s="787"/>
    </row>
    <row r="7" spans="1:23" s="49" customFormat="1" ht="66.099999999999994" customHeight="1">
      <c r="A7" s="788"/>
      <c r="B7" s="789"/>
      <c r="C7" s="779"/>
      <c r="D7" s="241" t="s">
        <v>135</v>
      </c>
      <c r="E7" s="241" t="s">
        <v>187</v>
      </c>
      <c r="F7" s="259" t="s">
        <v>170</v>
      </c>
      <c r="G7" s="259" t="s">
        <v>171</v>
      </c>
      <c r="H7" s="241" t="s">
        <v>299</v>
      </c>
      <c r="I7" s="242" t="s">
        <v>55</v>
      </c>
      <c r="J7" s="259" t="s">
        <v>300</v>
      </c>
      <c r="K7" s="243" t="s">
        <v>62</v>
      </c>
      <c r="L7" s="243" t="s">
        <v>188</v>
      </c>
      <c r="M7" s="243" t="s">
        <v>299</v>
      </c>
      <c r="N7" s="242" t="s">
        <v>55</v>
      </c>
      <c r="O7" s="259" t="s">
        <v>300</v>
      </c>
      <c r="P7" s="241" t="s">
        <v>62</v>
      </c>
      <c r="Q7" s="244" t="s">
        <v>189</v>
      </c>
      <c r="R7" s="244" t="s">
        <v>133</v>
      </c>
      <c r="S7" s="244" t="s">
        <v>25</v>
      </c>
      <c r="T7" s="241" t="s">
        <v>130</v>
      </c>
      <c r="U7" s="241" t="s">
        <v>285</v>
      </c>
      <c r="V7" s="241" t="s">
        <v>137</v>
      </c>
      <c r="W7" s="241" t="s">
        <v>132</v>
      </c>
    </row>
    <row r="8" spans="1:23">
      <c r="A8" s="219" t="s">
        <v>29</v>
      </c>
      <c r="B8" s="66">
        <v>240</v>
      </c>
      <c r="C8" s="80"/>
      <c r="D8" s="66">
        <v>4</v>
      </c>
      <c r="E8" s="66">
        <v>0</v>
      </c>
      <c r="F8" s="80">
        <v>1</v>
      </c>
      <c r="G8" s="80">
        <v>3</v>
      </c>
      <c r="H8" s="66">
        <v>3</v>
      </c>
      <c r="I8" s="66">
        <v>1</v>
      </c>
      <c r="J8" s="73">
        <f>SUM(H8:I8)</f>
        <v>4</v>
      </c>
      <c r="K8" s="83">
        <f t="shared" ref="K8:K21" si="0">D8-(H8+I8)</f>
        <v>0</v>
      </c>
      <c r="L8" s="66">
        <v>9</v>
      </c>
      <c r="M8" s="66">
        <v>7</v>
      </c>
      <c r="N8" s="66">
        <v>1</v>
      </c>
      <c r="O8" s="73">
        <f>SUM(M8:N8)</f>
        <v>8</v>
      </c>
      <c r="P8" s="84">
        <f t="shared" ref="P8:P21" si="1">L8-(M8+N8)</f>
        <v>1</v>
      </c>
      <c r="Q8" s="85"/>
      <c r="R8" s="85"/>
      <c r="S8" s="84">
        <f>Q8-R8</f>
        <v>0</v>
      </c>
      <c r="T8" s="88"/>
      <c r="U8" s="88"/>
      <c r="V8" s="88"/>
      <c r="W8" s="88"/>
    </row>
    <row r="9" spans="1:23">
      <c r="A9" s="219" t="s">
        <v>30</v>
      </c>
      <c r="B9" s="66">
        <v>240</v>
      </c>
      <c r="C9" s="80">
        <v>1</v>
      </c>
      <c r="D9" s="66">
        <v>1</v>
      </c>
      <c r="E9" s="66">
        <v>0</v>
      </c>
      <c r="F9" s="80">
        <v>0</v>
      </c>
      <c r="G9" s="80">
        <v>1</v>
      </c>
      <c r="H9" s="66">
        <v>2</v>
      </c>
      <c r="I9" s="66">
        <v>0</v>
      </c>
      <c r="J9" s="73">
        <f t="shared" ref="J9:J21" si="2">SUM(H9:I9)</f>
        <v>2</v>
      </c>
      <c r="K9" s="83">
        <f t="shared" si="0"/>
        <v>-1</v>
      </c>
      <c r="L9" s="66">
        <v>4</v>
      </c>
      <c r="M9" s="66">
        <v>4</v>
      </c>
      <c r="N9" s="66"/>
      <c r="O9" s="73">
        <f t="shared" ref="O9:O21" si="3">SUM(M9:N9)</f>
        <v>4</v>
      </c>
      <c r="P9" s="84">
        <f t="shared" si="1"/>
        <v>0</v>
      </c>
      <c r="Q9" s="85"/>
      <c r="R9" s="85"/>
      <c r="S9" s="84">
        <f t="shared" ref="S9:S21" si="4">Q9-R9</f>
        <v>0</v>
      </c>
      <c r="T9" s="88"/>
      <c r="U9" s="88"/>
      <c r="V9" s="88"/>
      <c r="W9" s="88"/>
    </row>
    <row r="10" spans="1:23">
      <c r="A10" s="219" t="s">
        <v>31</v>
      </c>
      <c r="B10" s="66"/>
      <c r="C10" s="80"/>
      <c r="D10" s="66"/>
      <c r="E10" s="66"/>
      <c r="F10" s="80"/>
      <c r="G10" s="80"/>
      <c r="H10" s="66"/>
      <c r="I10" s="66"/>
      <c r="J10" s="73">
        <f t="shared" si="2"/>
        <v>0</v>
      </c>
      <c r="K10" s="83">
        <f t="shared" si="0"/>
        <v>0</v>
      </c>
      <c r="L10" s="66"/>
      <c r="M10" s="66"/>
      <c r="N10" s="66"/>
      <c r="O10" s="73">
        <f t="shared" si="3"/>
        <v>0</v>
      </c>
      <c r="P10" s="84">
        <f t="shared" si="1"/>
        <v>0</v>
      </c>
      <c r="Q10" s="85"/>
      <c r="R10" s="85"/>
      <c r="S10" s="84">
        <f t="shared" si="4"/>
        <v>0</v>
      </c>
      <c r="T10" s="88"/>
      <c r="U10" s="88"/>
      <c r="V10" s="88"/>
      <c r="W10" s="88"/>
    </row>
    <row r="11" spans="1:23" ht="23.1">
      <c r="A11" s="219" t="s">
        <v>32</v>
      </c>
      <c r="B11" s="66">
        <v>240</v>
      </c>
      <c r="C11" s="80"/>
      <c r="D11" s="66">
        <v>1</v>
      </c>
      <c r="E11" s="66">
        <v>0</v>
      </c>
      <c r="F11" s="80">
        <v>0</v>
      </c>
      <c r="G11" s="80">
        <v>1</v>
      </c>
      <c r="H11" s="66">
        <v>2</v>
      </c>
      <c r="I11" s="66">
        <v>0</v>
      </c>
      <c r="J11" s="73">
        <f t="shared" si="2"/>
        <v>2</v>
      </c>
      <c r="K11" s="83">
        <f>(D11+E11)-(H11+I11)</f>
        <v>-1</v>
      </c>
      <c r="L11" s="66">
        <v>9</v>
      </c>
      <c r="M11" s="66">
        <v>9</v>
      </c>
      <c r="N11" s="66"/>
      <c r="O11" s="73">
        <f t="shared" si="3"/>
        <v>9</v>
      </c>
      <c r="P11" s="84">
        <f t="shared" si="1"/>
        <v>0</v>
      </c>
      <c r="Q11" s="85">
        <v>1</v>
      </c>
      <c r="R11" s="85">
        <v>1</v>
      </c>
      <c r="S11" s="84">
        <f t="shared" si="4"/>
        <v>0</v>
      </c>
      <c r="T11" s="88"/>
      <c r="U11" s="88"/>
      <c r="V11" s="88"/>
      <c r="W11" s="88"/>
    </row>
    <row r="12" spans="1:23">
      <c r="A12" s="219" t="s">
        <v>33</v>
      </c>
      <c r="B12" s="66">
        <v>240</v>
      </c>
      <c r="C12" s="80"/>
      <c r="D12" s="66">
        <v>1</v>
      </c>
      <c r="E12" s="66">
        <v>0</v>
      </c>
      <c r="F12" s="80">
        <v>1</v>
      </c>
      <c r="G12" s="80">
        <v>0</v>
      </c>
      <c r="H12" s="66">
        <v>1</v>
      </c>
      <c r="I12" s="66">
        <v>0</v>
      </c>
      <c r="J12" s="73">
        <f t="shared" si="2"/>
        <v>1</v>
      </c>
      <c r="K12" s="83">
        <f t="shared" si="0"/>
        <v>0</v>
      </c>
      <c r="L12" s="66">
        <v>7</v>
      </c>
      <c r="M12" s="66">
        <v>2</v>
      </c>
      <c r="N12" s="66"/>
      <c r="O12" s="73">
        <f t="shared" si="3"/>
        <v>2</v>
      </c>
      <c r="P12" s="84">
        <f t="shared" si="1"/>
        <v>5</v>
      </c>
      <c r="Q12" s="85"/>
      <c r="R12" s="85"/>
      <c r="S12" s="84">
        <f t="shared" si="4"/>
        <v>0</v>
      </c>
      <c r="T12" s="88"/>
      <c r="U12" s="88"/>
      <c r="V12" s="88"/>
      <c r="W12" s="88"/>
    </row>
    <row r="13" spans="1:23" ht="23.1">
      <c r="A13" s="219" t="s">
        <v>34</v>
      </c>
      <c r="B13" s="66">
        <v>240</v>
      </c>
      <c r="C13" s="80"/>
      <c r="D13" s="66">
        <v>1</v>
      </c>
      <c r="E13" s="66">
        <v>0</v>
      </c>
      <c r="F13" s="80">
        <v>0</v>
      </c>
      <c r="G13" s="80">
        <v>1</v>
      </c>
      <c r="H13" s="66">
        <v>2</v>
      </c>
      <c r="I13" s="66">
        <v>0</v>
      </c>
      <c r="J13" s="73">
        <f t="shared" si="2"/>
        <v>2</v>
      </c>
      <c r="K13" s="83">
        <f t="shared" si="0"/>
        <v>-1</v>
      </c>
      <c r="L13" s="66">
        <v>3</v>
      </c>
      <c r="M13" s="66">
        <v>4</v>
      </c>
      <c r="N13" s="66"/>
      <c r="O13" s="73">
        <f t="shared" si="3"/>
        <v>4</v>
      </c>
      <c r="P13" s="84">
        <f t="shared" si="1"/>
        <v>-1</v>
      </c>
      <c r="Q13" s="85"/>
      <c r="R13" s="85"/>
      <c r="S13" s="84">
        <f t="shared" si="4"/>
        <v>0</v>
      </c>
      <c r="T13" s="88"/>
      <c r="U13" s="88"/>
      <c r="V13" s="88"/>
      <c r="W13" s="88"/>
    </row>
    <row r="14" spans="1:23">
      <c r="A14" s="219" t="s">
        <v>35</v>
      </c>
      <c r="B14" s="66">
        <v>100</v>
      </c>
      <c r="C14" s="80">
        <v>5</v>
      </c>
      <c r="D14" s="66">
        <v>7</v>
      </c>
      <c r="E14" s="66">
        <v>0</v>
      </c>
      <c r="F14" s="80">
        <v>1</v>
      </c>
      <c r="G14" s="80">
        <v>5</v>
      </c>
      <c r="H14" s="66">
        <v>6</v>
      </c>
      <c r="I14" s="66">
        <v>0</v>
      </c>
      <c r="J14" s="73">
        <f t="shared" si="2"/>
        <v>6</v>
      </c>
      <c r="K14" s="83">
        <f t="shared" si="0"/>
        <v>1</v>
      </c>
      <c r="L14" s="66">
        <v>7</v>
      </c>
      <c r="M14" s="66">
        <v>13</v>
      </c>
      <c r="N14" s="66"/>
      <c r="O14" s="73">
        <f t="shared" si="3"/>
        <v>13</v>
      </c>
      <c r="P14" s="84">
        <f t="shared" si="1"/>
        <v>-6</v>
      </c>
      <c r="Q14" s="85"/>
      <c r="R14" s="85"/>
      <c r="S14" s="84">
        <f t="shared" si="4"/>
        <v>0</v>
      </c>
      <c r="T14" s="88"/>
      <c r="U14" s="88"/>
      <c r="V14" s="88"/>
      <c r="W14" s="88"/>
    </row>
    <row r="15" spans="1:23">
      <c r="A15" s="219" t="s">
        <v>36</v>
      </c>
      <c r="B15" s="66">
        <v>240</v>
      </c>
      <c r="C15" s="80"/>
      <c r="D15" s="66">
        <v>2</v>
      </c>
      <c r="E15" s="66">
        <v>0</v>
      </c>
      <c r="F15" s="80">
        <v>0</v>
      </c>
      <c r="G15" s="80">
        <v>2</v>
      </c>
      <c r="H15" s="66">
        <v>2</v>
      </c>
      <c r="I15" s="66">
        <v>0</v>
      </c>
      <c r="J15" s="73">
        <f t="shared" si="2"/>
        <v>2</v>
      </c>
      <c r="K15" s="83">
        <f t="shared" si="0"/>
        <v>0</v>
      </c>
      <c r="L15" s="66">
        <v>8</v>
      </c>
      <c r="M15" s="66">
        <v>6</v>
      </c>
      <c r="N15" s="66"/>
      <c r="O15" s="73">
        <f t="shared" si="3"/>
        <v>6</v>
      </c>
      <c r="P15" s="84">
        <f t="shared" si="1"/>
        <v>2</v>
      </c>
      <c r="Q15" s="85"/>
      <c r="R15" s="85"/>
      <c r="S15" s="84">
        <f t="shared" si="4"/>
        <v>0</v>
      </c>
      <c r="T15" s="88"/>
      <c r="U15" s="88"/>
      <c r="V15" s="88"/>
      <c r="W15" s="88"/>
    </row>
    <row r="16" spans="1:23">
      <c r="A16" s="219" t="s">
        <v>37</v>
      </c>
      <c r="B16" s="66"/>
      <c r="C16" s="80"/>
      <c r="D16" s="66"/>
      <c r="E16" s="66"/>
      <c r="F16" s="80"/>
      <c r="G16" s="80"/>
      <c r="H16" s="66"/>
      <c r="I16" s="66"/>
      <c r="J16" s="73">
        <f t="shared" si="2"/>
        <v>0</v>
      </c>
      <c r="K16" s="83">
        <f t="shared" si="0"/>
        <v>0</v>
      </c>
      <c r="L16" s="66"/>
      <c r="M16" s="66"/>
      <c r="N16" s="66"/>
      <c r="O16" s="73">
        <f t="shared" si="3"/>
        <v>0</v>
      </c>
      <c r="P16" s="84">
        <f t="shared" si="1"/>
        <v>0</v>
      </c>
      <c r="Q16" s="85"/>
      <c r="R16" s="85"/>
      <c r="S16" s="84">
        <f t="shared" si="4"/>
        <v>0</v>
      </c>
      <c r="T16" s="88"/>
      <c r="U16" s="88"/>
      <c r="V16" s="88"/>
      <c r="W16" s="88"/>
    </row>
    <row r="17" spans="1:23" ht="23.1">
      <c r="A17" s="219" t="s">
        <v>38</v>
      </c>
      <c r="B17" s="66">
        <v>240</v>
      </c>
      <c r="C17" s="80"/>
      <c r="D17" s="66">
        <v>0</v>
      </c>
      <c r="E17" s="66">
        <v>0</v>
      </c>
      <c r="F17" s="80">
        <v>0</v>
      </c>
      <c r="G17" s="80">
        <v>0</v>
      </c>
      <c r="H17" s="66">
        <v>2</v>
      </c>
      <c r="I17" s="66">
        <v>1</v>
      </c>
      <c r="J17" s="73">
        <f t="shared" si="2"/>
        <v>3</v>
      </c>
      <c r="K17" s="83">
        <f t="shared" si="0"/>
        <v>-3</v>
      </c>
      <c r="L17" s="66">
        <v>6</v>
      </c>
      <c r="M17" s="66">
        <v>8</v>
      </c>
      <c r="N17" s="66">
        <v>3</v>
      </c>
      <c r="O17" s="73">
        <f t="shared" si="3"/>
        <v>11</v>
      </c>
      <c r="P17" s="84">
        <f t="shared" si="1"/>
        <v>-5</v>
      </c>
      <c r="Q17" s="85"/>
      <c r="R17" s="85"/>
      <c r="S17" s="84">
        <f t="shared" si="4"/>
        <v>0</v>
      </c>
      <c r="T17" s="88"/>
      <c r="U17" s="88"/>
      <c r="V17" s="88"/>
      <c r="W17" s="88"/>
    </row>
    <row r="18" spans="1:23" ht="23.1">
      <c r="A18" s="219" t="s">
        <v>39</v>
      </c>
      <c r="B18" s="66">
        <v>240</v>
      </c>
      <c r="C18" s="80"/>
      <c r="D18" s="66">
        <v>0</v>
      </c>
      <c r="E18" s="66">
        <v>1</v>
      </c>
      <c r="F18" s="80">
        <v>0</v>
      </c>
      <c r="G18" s="80">
        <v>1</v>
      </c>
      <c r="H18" s="66">
        <v>1</v>
      </c>
      <c r="I18" s="66">
        <v>0</v>
      </c>
      <c r="J18" s="73">
        <f t="shared" si="2"/>
        <v>1</v>
      </c>
      <c r="K18" s="83">
        <f>E18-(H18+I18)</f>
        <v>0</v>
      </c>
      <c r="L18" s="66">
        <v>2</v>
      </c>
      <c r="M18" s="66">
        <v>1</v>
      </c>
      <c r="N18" s="66"/>
      <c r="O18" s="73">
        <f t="shared" si="3"/>
        <v>1</v>
      </c>
      <c r="P18" s="84">
        <f t="shared" si="1"/>
        <v>1</v>
      </c>
      <c r="Q18" s="85"/>
      <c r="R18" s="85"/>
      <c r="S18" s="84">
        <f t="shared" si="4"/>
        <v>0</v>
      </c>
      <c r="T18" s="88"/>
      <c r="U18" s="88"/>
      <c r="V18" s="88"/>
      <c r="W18" s="88"/>
    </row>
    <row r="19" spans="1:23">
      <c r="A19" s="219" t="s">
        <v>138</v>
      </c>
      <c r="B19" s="66"/>
      <c r="C19" s="80"/>
      <c r="D19" s="66"/>
      <c r="E19" s="66"/>
      <c r="F19" s="80"/>
      <c r="G19" s="80"/>
      <c r="H19" s="66"/>
      <c r="I19" s="66"/>
      <c r="J19" s="73">
        <f t="shared" si="2"/>
        <v>0</v>
      </c>
      <c r="K19" s="83">
        <f t="shared" si="0"/>
        <v>0</v>
      </c>
      <c r="L19" s="66"/>
      <c r="M19" s="66"/>
      <c r="N19" s="66"/>
      <c r="O19" s="73">
        <f t="shared" si="3"/>
        <v>0</v>
      </c>
      <c r="P19" s="84">
        <f t="shared" si="1"/>
        <v>0</v>
      </c>
      <c r="Q19" s="85"/>
      <c r="R19" s="85"/>
      <c r="S19" s="84">
        <f t="shared" si="4"/>
        <v>0</v>
      </c>
      <c r="T19" s="88"/>
      <c r="U19" s="88"/>
      <c r="V19" s="88"/>
      <c r="W19" s="88"/>
    </row>
    <row r="20" spans="1:23" ht="23.8">
      <c r="A20" s="220" t="s">
        <v>40</v>
      </c>
      <c r="B20" s="66">
        <v>240</v>
      </c>
      <c r="C20" s="80"/>
      <c r="D20" s="66"/>
      <c r="E20" s="66"/>
      <c r="F20" s="80"/>
      <c r="G20" s="80"/>
      <c r="H20" s="66"/>
      <c r="I20" s="66"/>
      <c r="J20" s="73">
        <f t="shared" si="2"/>
        <v>0</v>
      </c>
      <c r="K20" s="83">
        <f t="shared" si="0"/>
        <v>0</v>
      </c>
      <c r="L20" s="75">
        <v>1</v>
      </c>
      <c r="M20" s="66">
        <v>2</v>
      </c>
      <c r="N20" s="66"/>
      <c r="O20" s="73">
        <f t="shared" si="3"/>
        <v>2</v>
      </c>
      <c r="P20" s="84">
        <f t="shared" si="1"/>
        <v>-1</v>
      </c>
      <c r="Q20" s="85"/>
      <c r="R20" s="85"/>
      <c r="S20" s="84">
        <f t="shared" si="4"/>
        <v>0</v>
      </c>
      <c r="T20" s="88"/>
      <c r="U20" s="88"/>
      <c r="V20" s="88"/>
      <c r="W20" s="88"/>
    </row>
    <row r="21" spans="1:23" ht="23.8">
      <c r="A21" s="220" t="s">
        <v>41</v>
      </c>
      <c r="B21" s="66">
        <v>240</v>
      </c>
      <c r="C21" s="80"/>
      <c r="D21" s="66"/>
      <c r="E21" s="66"/>
      <c r="F21" s="80"/>
      <c r="G21" s="80"/>
      <c r="H21" s="66"/>
      <c r="I21" s="66"/>
      <c r="J21" s="73">
        <f t="shared" si="2"/>
        <v>0</v>
      </c>
      <c r="K21" s="83">
        <f t="shared" si="0"/>
        <v>0</v>
      </c>
      <c r="L21" s="75">
        <v>1</v>
      </c>
      <c r="M21" s="66">
        <v>1</v>
      </c>
      <c r="N21" s="66"/>
      <c r="O21" s="73">
        <f t="shared" si="3"/>
        <v>1</v>
      </c>
      <c r="P21" s="84">
        <f t="shared" si="1"/>
        <v>0</v>
      </c>
      <c r="Q21" s="85"/>
      <c r="R21" s="85"/>
      <c r="S21" s="84">
        <f t="shared" si="4"/>
        <v>0</v>
      </c>
      <c r="T21" s="88"/>
      <c r="U21" s="88"/>
      <c r="V21" s="88"/>
      <c r="W21" s="88"/>
    </row>
    <row r="22" spans="1:23" ht="20.25" customHeight="1">
      <c r="A22" s="251" t="s">
        <v>86</v>
      </c>
      <c r="B22" s="73"/>
      <c r="C22" s="73"/>
      <c r="D22" s="73">
        <f>SUM(D8:D21)</f>
        <v>17</v>
      </c>
      <c r="E22" s="73">
        <f t="shared" ref="E22:W22" si="5">SUM(E8:E21)</f>
        <v>1</v>
      </c>
      <c r="F22" s="73">
        <f t="shared" si="5"/>
        <v>3</v>
      </c>
      <c r="G22" s="73">
        <f t="shared" si="5"/>
        <v>14</v>
      </c>
      <c r="H22" s="73">
        <f t="shared" si="5"/>
        <v>21</v>
      </c>
      <c r="I22" s="73">
        <f t="shared" si="5"/>
        <v>2</v>
      </c>
      <c r="J22" s="73">
        <f t="shared" si="5"/>
        <v>23</v>
      </c>
      <c r="K22" s="83">
        <f t="shared" si="5"/>
        <v>-5</v>
      </c>
      <c r="L22" s="73">
        <f t="shared" si="5"/>
        <v>57</v>
      </c>
      <c r="M22" s="73">
        <f t="shared" si="5"/>
        <v>57</v>
      </c>
      <c r="N22" s="73">
        <f t="shared" si="5"/>
        <v>4</v>
      </c>
      <c r="O22" s="73">
        <f t="shared" si="5"/>
        <v>61</v>
      </c>
      <c r="P22" s="84">
        <f t="shared" si="5"/>
        <v>-4</v>
      </c>
      <c r="Q22" s="252">
        <f t="shared" si="5"/>
        <v>1</v>
      </c>
      <c r="R22" s="252">
        <f t="shared" si="5"/>
        <v>1</v>
      </c>
      <c r="S22" s="84">
        <f t="shared" si="5"/>
        <v>0</v>
      </c>
      <c r="T22" s="73">
        <f t="shared" si="5"/>
        <v>0</v>
      </c>
      <c r="U22" s="73">
        <f t="shared" si="5"/>
        <v>0</v>
      </c>
      <c r="V22" s="73">
        <f t="shared" si="5"/>
        <v>0</v>
      </c>
      <c r="W22" s="73">
        <f t="shared" si="5"/>
        <v>0</v>
      </c>
    </row>
    <row r="23" spans="1:23" ht="15.8" customHeight="1">
      <c r="A23" s="87" t="s">
        <v>139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2"/>
      <c r="R23" s="82"/>
      <c r="S23" s="82"/>
      <c r="T23" s="82"/>
      <c r="U23" s="82"/>
      <c r="V23" s="82"/>
      <c r="W23" s="82"/>
    </row>
    <row r="24" spans="1:23">
      <c r="A24" s="26"/>
    </row>
  </sheetData>
  <mergeCells count="5">
    <mergeCell ref="T6:W6"/>
    <mergeCell ref="D6:S6"/>
    <mergeCell ref="A6:A7"/>
    <mergeCell ref="B6:B7"/>
    <mergeCell ref="C6:C7"/>
  </mergeCells>
  <phoneticPr fontId="12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>
    <oddFooter>&amp;R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topLeftCell="A10" workbookViewId="0">
      <selection activeCell="E6" sqref="E6"/>
    </sheetView>
  </sheetViews>
  <sheetFormatPr defaultColWidth="9.125" defaultRowHeight="13.6"/>
  <cols>
    <col min="1" max="1" width="28" style="20" customWidth="1"/>
    <col min="2" max="2" width="15" style="20" customWidth="1"/>
    <col min="3" max="3" width="11.75" style="20" customWidth="1"/>
    <col min="4" max="4" width="8.125" style="20" customWidth="1"/>
    <col min="5" max="5" width="13.125" style="20" customWidth="1"/>
    <col min="6" max="6" width="10" style="20" customWidth="1"/>
    <col min="7" max="7" width="8" style="20" customWidth="1"/>
    <col min="8" max="8" width="14.25" style="20" customWidth="1"/>
    <col min="9" max="9" width="11.375" style="20" customWidth="1"/>
    <col min="10" max="16384" width="9.125" style="20"/>
  </cols>
  <sheetData>
    <row r="1" spans="1:9">
      <c r="A1" s="216"/>
      <c r="B1" s="217" t="s">
        <v>167</v>
      </c>
      <c r="C1" s="208" t="str">
        <f>Kadar.ode.!C1</f>
        <v>ОПШТА БОЛНИЦА СЕНТА</v>
      </c>
      <c r="D1" s="212"/>
      <c r="E1" s="212"/>
      <c r="F1" s="212"/>
      <c r="G1" s="214"/>
    </row>
    <row r="2" spans="1:9">
      <c r="A2" s="216"/>
      <c r="B2" s="217" t="s">
        <v>168</v>
      </c>
      <c r="C2" s="208" t="str">
        <f>Kadar.ode.!C2</f>
        <v>08923507</v>
      </c>
      <c r="D2" s="212"/>
      <c r="E2" s="212"/>
      <c r="F2" s="212"/>
      <c r="G2" s="214"/>
    </row>
    <row r="3" spans="1:9">
      <c r="A3" s="216"/>
      <c r="B3" s="217" t="s">
        <v>169</v>
      </c>
      <c r="C3" s="208" t="str">
        <f>Kadar.ode.!C3</f>
        <v>01.01.2021.</v>
      </c>
      <c r="D3" s="212"/>
      <c r="E3" s="212"/>
      <c r="F3" s="212"/>
      <c r="G3" s="214"/>
    </row>
    <row r="4" spans="1:9" ht="14.3">
      <c r="A4" s="216"/>
      <c r="B4" s="217" t="s">
        <v>1796</v>
      </c>
      <c r="C4" s="209" t="s">
        <v>290</v>
      </c>
      <c r="D4" s="213"/>
      <c r="E4" s="213"/>
      <c r="F4" s="213"/>
      <c r="G4" s="215"/>
    </row>
    <row r="5" spans="1:9" ht="12.1" customHeight="1">
      <c r="A5" s="64"/>
      <c r="B5" s="16"/>
      <c r="C5" s="63"/>
      <c r="D5" s="46"/>
    </row>
    <row r="6" spans="1:9" ht="21.75" customHeight="1">
      <c r="A6" s="790" t="s">
        <v>28</v>
      </c>
      <c r="B6" s="790"/>
      <c r="C6" s="89"/>
      <c r="D6" s="89"/>
      <c r="E6" s="89"/>
      <c r="F6" s="89"/>
    </row>
    <row r="7" spans="1:9">
      <c r="A7" s="91" t="s">
        <v>140</v>
      </c>
      <c r="B7" s="95"/>
      <c r="C7" s="89"/>
      <c r="D7" s="89"/>
      <c r="E7" s="89"/>
      <c r="F7" s="89"/>
    </row>
    <row r="8" spans="1:9">
      <c r="A8" s="91" t="s">
        <v>141</v>
      </c>
      <c r="B8" s="95"/>
      <c r="C8" s="89"/>
      <c r="D8" s="89"/>
      <c r="E8" s="89"/>
      <c r="F8" s="89"/>
    </row>
    <row r="9" spans="1:9">
      <c r="A9" s="91" t="s">
        <v>86</v>
      </c>
      <c r="B9" s="95">
        <v>240</v>
      </c>
      <c r="C9" s="89"/>
      <c r="D9" s="89"/>
      <c r="E9" s="89"/>
      <c r="F9" s="89"/>
    </row>
    <row r="10" spans="1:9">
      <c r="A10" s="89"/>
      <c r="B10" s="89"/>
      <c r="C10" s="89"/>
      <c r="D10" s="89"/>
      <c r="E10" s="89"/>
      <c r="F10" s="89"/>
      <c r="G10" s="89"/>
      <c r="H10" s="89"/>
      <c r="I10" s="90"/>
    </row>
    <row r="11" spans="1:9" ht="57.75" customHeight="1">
      <c r="A11" s="785" t="s">
        <v>42</v>
      </c>
      <c r="B11" s="791" t="s">
        <v>177</v>
      </c>
      <c r="C11" s="791"/>
      <c r="D11" s="791"/>
      <c r="E11" s="791"/>
      <c r="F11" s="791"/>
      <c r="G11" s="791"/>
      <c r="H11" s="791" t="s">
        <v>174</v>
      </c>
      <c r="I11" s="791"/>
    </row>
    <row r="12" spans="1:9" ht="54.7" customHeight="1">
      <c r="A12" s="785"/>
      <c r="B12" s="250" t="s">
        <v>190</v>
      </c>
      <c r="C12" s="250" t="s">
        <v>45</v>
      </c>
      <c r="D12" s="250" t="s">
        <v>25</v>
      </c>
      <c r="E12" s="250" t="s">
        <v>191</v>
      </c>
      <c r="F12" s="250" t="s">
        <v>45</v>
      </c>
      <c r="G12" s="250" t="s">
        <v>25</v>
      </c>
      <c r="H12" s="250" t="s">
        <v>43</v>
      </c>
      <c r="I12" s="250" t="s">
        <v>46</v>
      </c>
    </row>
    <row r="13" spans="1:9">
      <c r="A13" s="245" t="s">
        <v>47</v>
      </c>
      <c r="B13" s="92"/>
      <c r="C13" s="92"/>
      <c r="D13" s="246">
        <f t="shared" ref="D13:D23" si="0">B13-C13</f>
        <v>0</v>
      </c>
      <c r="E13" s="93">
        <v>1</v>
      </c>
      <c r="F13" s="94">
        <v>1</v>
      </c>
      <c r="G13" s="246">
        <f t="shared" ref="G13:G23" si="1">E13-F13</f>
        <v>0</v>
      </c>
      <c r="H13" s="93"/>
      <c r="I13" s="94"/>
    </row>
    <row r="14" spans="1:9">
      <c r="A14" s="245" t="s">
        <v>44</v>
      </c>
      <c r="B14" s="92"/>
      <c r="C14" s="92"/>
      <c r="D14" s="246">
        <f t="shared" si="0"/>
        <v>0</v>
      </c>
      <c r="E14" s="93">
        <v>3</v>
      </c>
      <c r="F14" s="94"/>
      <c r="G14" s="246">
        <f t="shared" si="1"/>
        <v>3</v>
      </c>
      <c r="H14" s="93"/>
      <c r="I14" s="94"/>
    </row>
    <row r="15" spans="1:9" ht="23.8">
      <c r="A15" s="424" t="s">
        <v>1870</v>
      </c>
      <c r="B15" s="426">
        <v>15</v>
      </c>
      <c r="C15" s="425">
        <v>17</v>
      </c>
      <c r="D15" s="246">
        <f t="shared" si="0"/>
        <v>-2</v>
      </c>
      <c r="E15" s="93"/>
      <c r="F15" s="94"/>
      <c r="G15" s="246">
        <f t="shared" si="1"/>
        <v>0</v>
      </c>
      <c r="H15" s="93"/>
      <c r="I15" s="94"/>
    </row>
    <row r="16" spans="1:9" ht="23.8">
      <c r="A16" s="426" t="s">
        <v>1871</v>
      </c>
      <c r="B16" s="427"/>
      <c r="C16" s="92"/>
      <c r="D16" s="246">
        <f t="shared" si="0"/>
        <v>0</v>
      </c>
      <c r="E16" s="93">
        <v>51</v>
      </c>
      <c r="F16" s="94">
        <v>76</v>
      </c>
      <c r="G16" s="246">
        <f t="shared" si="1"/>
        <v>-25</v>
      </c>
      <c r="H16" s="93"/>
      <c r="I16" s="94">
        <v>1</v>
      </c>
    </row>
    <row r="17" spans="1:9">
      <c r="A17" s="245"/>
      <c r="B17" s="92"/>
      <c r="C17" s="92"/>
      <c r="D17" s="246">
        <f t="shared" si="0"/>
        <v>0</v>
      </c>
      <c r="E17" s="93"/>
      <c r="F17" s="94"/>
      <c r="G17" s="246">
        <f t="shared" si="1"/>
        <v>0</v>
      </c>
      <c r="H17" s="93"/>
      <c r="I17" s="94"/>
    </row>
    <row r="18" spans="1:9">
      <c r="A18" s="245"/>
      <c r="B18" s="92"/>
      <c r="C18" s="92"/>
      <c r="D18" s="246">
        <f t="shared" si="0"/>
        <v>0</v>
      </c>
      <c r="E18" s="93"/>
      <c r="F18" s="94"/>
      <c r="G18" s="246">
        <f t="shared" si="1"/>
        <v>0</v>
      </c>
      <c r="H18" s="93"/>
      <c r="I18" s="94"/>
    </row>
    <row r="19" spans="1:9">
      <c r="A19" s="245"/>
      <c r="B19" s="92"/>
      <c r="C19" s="92"/>
      <c r="D19" s="246">
        <f t="shared" si="0"/>
        <v>0</v>
      </c>
      <c r="E19" s="93"/>
      <c r="F19" s="94"/>
      <c r="G19" s="246">
        <f t="shared" si="1"/>
        <v>0</v>
      </c>
      <c r="H19" s="93"/>
      <c r="I19" s="94"/>
    </row>
    <row r="20" spans="1:9">
      <c r="A20" s="245"/>
      <c r="B20" s="92"/>
      <c r="C20" s="92"/>
      <c r="D20" s="246">
        <f t="shared" si="0"/>
        <v>0</v>
      </c>
      <c r="E20" s="93"/>
      <c r="F20" s="94"/>
      <c r="G20" s="246">
        <f t="shared" si="1"/>
        <v>0</v>
      </c>
      <c r="H20" s="93"/>
      <c r="I20" s="94"/>
    </row>
    <row r="21" spans="1:9" s="50" customFormat="1">
      <c r="A21" s="247"/>
      <c r="B21" s="92"/>
      <c r="C21" s="92"/>
      <c r="D21" s="246">
        <f t="shared" si="0"/>
        <v>0</v>
      </c>
      <c r="E21" s="93"/>
      <c r="F21" s="94"/>
      <c r="G21" s="246">
        <f t="shared" si="1"/>
        <v>0</v>
      </c>
      <c r="H21" s="93"/>
      <c r="I21" s="94"/>
    </row>
    <row r="22" spans="1:9" s="50" customFormat="1">
      <c r="A22" s="247"/>
      <c r="B22" s="92"/>
      <c r="C22" s="92"/>
      <c r="D22" s="246">
        <f t="shared" si="0"/>
        <v>0</v>
      </c>
      <c r="E22" s="93"/>
      <c r="F22" s="94"/>
      <c r="G22" s="246">
        <f t="shared" si="1"/>
        <v>0</v>
      </c>
      <c r="H22" s="93"/>
      <c r="I22" s="94"/>
    </row>
    <row r="23" spans="1:9" s="50" customFormat="1">
      <c r="A23" s="248" t="s">
        <v>2</v>
      </c>
      <c r="B23" s="95">
        <f>SUM(B13:B22)</f>
        <v>15</v>
      </c>
      <c r="C23" s="95">
        <f>SUM(C13:C22)</f>
        <v>17</v>
      </c>
      <c r="D23" s="249">
        <f t="shared" si="0"/>
        <v>-2</v>
      </c>
      <c r="E23" s="95">
        <f>SUM(E13:E22)</f>
        <v>55</v>
      </c>
      <c r="F23" s="95">
        <f>SUM(F13:F22)</f>
        <v>77</v>
      </c>
      <c r="G23" s="249">
        <f t="shared" si="1"/>
        <v>-22</v>
      </c>
      <c r="H23" s="95">
        <f>SUM(H13:H22)</f>
        <v>0</v>
      </c>
      <c r="I23" s="95">
        <f>SUM(I13:I22)</f>
        <v>1</v>
      </c>
    </row>
  </sheetData>
  <mergeCells count="4">
    <mergeCell ref="A6:B6"/>
    <mergeCell ref="A11:A12"/>
    <mergeCell ref="B11:G11"/>
    <mergeCell ref="H11:I11"/>
  </mergeCells>
  <phoneticPr fontId="12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5"/>
  <sheetViews>
    <sheetView view="pageBreakPreview" topLeftCell="A13" zoomScaleSheetLayoutView="100" workbookViewId="0">
      <selection activeCell="K17" sqref="K17"/>
    </sheetView>
  </sheetViews>
  <sheetFormatPr defaultRowHeight="12.9"/>
  <cols>
    <col min="1" max="1" width="25.625" customWidth="1"/>
    <col min="2" max="2" width="5.375" customWidth="1"/>
    <col min="3" max="3" width="16.25" customWidth="1"/>
    <col min="4" max="4" width="10.25" customWidth="1"/>
    <col min="5" max="5" width="9.375" customWidth="1"/>
    <col min="6" max="6" width="14.125" customWidth="1"/>
    <col min="7" max="7" width="12.375" customWidth="1"/>
    <col min="8" max="8" width="14.625" customWidth="1"/>
    <col min="9" max="9" width="14.75" customWidth="1"/>
    <col min="10" max="10" width="16.75" customWidth="1"/>
    <col min="11" max="11" width="20.125" customWidth="1"/>
  </cols>
  <sheetData>
    <row r="1" spans="1:17">
      <c r="A1" s="216"/>
      <c r="B1" s="217" t="s">
        <v>167</v>
      </c>
      <c r="C1" s="208" t="str">
        <f>Kadar.ode.!C1</f>
        <v>ОПШТА БОЛНИЦА СЕНТА</v>
      </c>
      <c r="D1" s="212"/>
      <c r="E1" s="212"/>
      <c r="F1" s="212"/>
      <c r="G1" s="398"/>
      <c r="H1" s="409"/>
      <c r="I1" s="405"/>
      <c r="J1" s="402"/>
      <c r="K1" s="402"/>
      <c r="L1" s="51"/>
      <c r="M1" s="51"/>
      <c r="N1" s="51"/>
      <c r="O1" s="51"/>
      <c r="P1" s="51"/>
      <c r="Q1" s="51"/>
    </row>
    <row r="2" spans="1:17">
      <c r="A2" s="216"/>
      <c r="B2" s="217" t="s">
        <v>168</v>
      </c>
      <c r="C2" s="208" t="str">
        <f>Kadar.ode.!C2</f>
        <v>08923507</v>
      </c>
      <c r="D2" s="212"/>
      <c r="E2" s="212"/>
      <c r="F2" s="212"/>
      <c r="G2" s="397"/>
      <c r="H2" s="409"/>
      <c r="I2" s="406"/>
      <c r="J2" s="402"/>
      <c r="K2" s="399"/>
      <c r="L2" s="51"/>
      <c r="M2" s="51"/>
    </row>
    <row r="3" spans="1:17">
      <c r="A3" s="216"/>
      <c r="B3" s="217" t="s">
        <v>169</v>
      </c>
      <c r="C3" s="208" t="str">
        <f>Kadar.ode.!C3</f>
        <v>01.01.2021.</v>
      </c>
      <c r="D3" s="212"/>
      <c r="E3" s="212"/>
      <c r="F3" s="212"/>
      <c r="G3" s="382"/>
      <c r="H3" s="409"/>
      <c r="I3" s="406"/>
      <c r="J3" s="402"/>
      <c r="K3" s="399"/>
      <c r="L3" s="51"/>
      <c r="M3" s="51"/>
      <c r="N3" s="51"/>
      <c r="O3" s="51"/>
      <c r="P3" s="51"/>
      <c r="Q3" s="51"/>
    </row>
    <row r="4" spans="1:17" ht="14.3">
      <c r="A4" s="216"/>
      <c r="B4" s="217" t="s">
        <v>1797</v>
      </c>
      <c r="C4" s="209" t="s">
        <v>192</v>
      </c>
      <c r="D4" s="213"/>
      <c r="E4" s="213"/>
      <c r="F4" s="213"/>
      <c r="G4" s="383"/>
      <c r="H4" s="410"/>
      <c r="I4" s="407"/>
      <c r="J4" s="403"/>
      <c r="K4" s="400"/>
      <c r="L4" s="51"/>
      <c r="M4" s="51"/>
      <c r="N4" s="51"/>
      <c r="O4" s="51"/>
      <c r="P4" s="51"/>
      <c r="Q4" s="51"/>
    </row>
    <row r="5" spans="1:17" ht="13.6">
      <c r="A5" s="396"/>
      <c r="B5" s="396"/>
      <c r="C5" s="396"/>
      <c r="D5" s="396"/>
      <c r="E5" s="396"/>
      <c r="F5" s="396"/>
      <c r="G5" s="415"/>
      <c r="H5" s="411"/>
      <c r="I5" s="408"/>
      <c r="J5" s="404"/>
      <c r="K5" s="401"/>
      <c r="L5" s="52"/>
      <c r="M5" s="52"/>
      <c r="N5" s="52"/>
      <c r="O5" s="52"/>
      <c r="P5" s="52"/>
      <c r="Q5" s="52"/>
    </row>
    <row r="6" spans="1:17" ht="193.6" customHeight="1" thickBot="1">
      <c r="A6" s="412"/>
      <c r="B6" s="412"/>
      <c r="C6" s="413" t="s">
        <v>1846</v>
      </c>
      <c r="D6" s="413" t="s">
        <v>45</v>
      </c>
      <c r="E6" s="413" t="s">
        <v>62</v>
      </c>
      <c r="F6" s="413" t="s">
        <v>174</v>
      </c>
      <c r="G6" s="413" t="s">
        <v>193</v>
      </c>
      <c r="H6" s="421" t="s">
        <v>1849</v>
      </c>
      <c r="I6" s="421" t="s">
        <v>1848</v>
      </c>
      <c r="J6" s="414" t="s">
        <v>1847</v>
      </c>
      <c r="K6" s="395" t="s">
        <v>1845</v>
      </c>
      <c r="L6" s="52"/>
      <c r="M6" s="52"/>
      <c r="N6" s="52"/>
      <c r="O6" s="52"/>
      <c r="P6" s="52"/>
      <c r="Q6" s="52"/>
    </row>
    <row r="7" spans="1:17" ht="5.95" customHeight="1" thickTop="1" thickBot="1">
      <c r="A7" s="53"/>
      <c r="B7" s="53"/>
      <c r="C7" s="53"/>
      <c r="D7" s="53"/>
      <c r="E7" s="53"/>
      <c r="F7" s="53"/>
      <c r="G7" s="53"/>
      <c r="H7" s="53"/>
      <c r="I7" s="418"/>
      <c r="J7" s="419"/>
      <c r="K7" s="417"/>
      <c r="L7" s="52"/>
      <c r="M7" s="52"/>
      <c r="N7" s="52"/>
      <c r="O7" s="52"/>
      <c r="P7" s="52"/>
      <c r="Q7" s="52"/>
    </row>
    <row r="8" spans="1:17" ht="15.65" thickTop="1" thickBot="1">
      <c r="A8" s="416" t="s">
        <v>56</v>
      </c>
      <c r="B8" s="53"/>
      <c r="C8" s="53">
        <f>SUM(Kadar.ode.!I22,Kadar.dne.bol.dij.!E18,Kadar.zaj.med.del.!D22)</f>
        <v>61</v>
      </c>
      <c r="D8" s="96">
        <f>IF(Kadar.zaj.med.del.!E11&gt;=Kadar.zaj.med.del.!J11,SUM(Kadar.ode.!P22,Kadar.dne.bol.dij.!H18,Kadar.zaj.med.del.!J22)-Kadar.zaj.med.del.!J11-Kadar.zaj.med.del.!J18,IF(((Kadar.zaj.med.del.!E11+Kadar.zaj.med.del.!D11)&lt;=Kadar.zaj.med.del.!J11),SUM(Kadar.ode.!P22,Kadar.dne.bol.dij.!H18,Kadar.zaj.med.del.!J22)-Kadar.zaj.med.del.!J18-(Kadar.zaj.med.del.!J11-Kadar.zaj.med.del.!D11),SUM(Kadar.ode.!P22,Kadar.dne.bol.dij.!H18,Kadar.zaj.med.del.!J22)-Kadar.zaj.med.del.!J18-Kadar.zaj.med.del.!E11))</f>
        <v>77</v>
      </c>
      <c r="E8" s="96">
        <f t="shared" ref="E8:E13" si="0">C8-D8</f>
        <v>-16</v>
      </c>
      <c r="F8" s="53">
        <f>SUM(Kadar.ode.!AD22,Kadar.dne.bol.dij.!P18,Kadar.zaj.med.del.!T22)</f>
        <v>0</v>
      </c>
      <c r="G8" s="53">
        <f t="shared" ref="G8:G13" si="1">SUM(C8,F8)</f>
        <v>61</v>
      </c>
      <c r="H8" s="53">
        <v>3</v>
      </c>
      <c r="I8" s="394">
        <v>7</v>
      </c>
      <c r="J8" s="394">
        <v>10</v>
      </c>
      <c r="K8" s="394">
        <f>C8+J8</f>
        <v>71</v>
      </c>
      <c r="L8" s="52"/>
      <c r="M8" s="52"/>
      <c r="N8" s="52"/>
      <c r="O8" s="52"/>
      <c r="P8" s="52"/>
      <c r="Q8" s="52"/>
    </row>
    <row r="9" spans="1:17" ht="15.65" thickTop="1" thickBot="1">
      <c r="A9" s="416" t="s">
        <v>57</v>
      </c>
      <c r="B9" s="53"/>
      <c r="C9" s="53">
        <f>SUM(Kadar.zaj.med.del.!E22)</f>
        <v>1</v>
      </c>
      <c r="D9" s="53">
        <f>IF(Kadar.zaj.med.del.!D11+Kadar.zaj.med.del.!E11&lt;=Kadar.zaj.med.del.!J11,SUM(Kadar.zaj.med.del.!J18+Kadar.zaj.med.del.!J11-Kadar.zaj.med.del.!D11),IF(Kadar.zaj.med.del.!E11&gt;Kadar.zaj.med.del.!J11,SUM(Kadar.zaj.med.del.!J18+Kadar.zaj.med.del.!J11),SUM(Kadar.zaj.med.del.!J18+Kadar.zaj.med.del.!E11)))</f>
        <v>2</v>
      </c>
      <c r="E9" s="53">
        <f t="shared" si="0"/>
        <v>-1</v>
      </c>
      <c r="F9" s="53">
        <f>SUM(Kadar.zaj.med.del.!U22)</f>
        <v>0</v>
      </c>
      <c r="G9" s="53">
        <f t="shared" si="1"/>
        <v>1</v>
      </c>
      <c r="H9" s="53">
        <v>0</v>
      </c>
      <c r="I9" s="53">
        <v>0</v>
      </c>
      <c r="J9" s="394">
        <v>0</v>
      </c>
      <c r="K9" s="53">
        <f t="shared" ref="K9:K14" si="2">C9+J9</f>
        <v>1</v>
      </c>
      <c r="L9" s="52"/>
      <c r="M9" s="52"/>
      <c r="N9" s="52"/>
      <c r="O9" s="52"/>
      <c r="P9" s="52"/>
      <c r="Q9" s="52"/>
    </row>
    <row r="10" spans="1:17" ht="29.9" thickTop="1" thickBot="1">
      <c r="A10" s="416" t="s">
        <v>58</v>
      </c>
      <c r="B10" s="53"/>
      <c r="C10" s="53">
        <f>SUM(Kadar.ode.!R22,Kadar.dne.bol.dij.!J18,Kadar.zaj.med.del.!L22)</f>
        <v>242</v>
      </c>
      <c r="D10" s="96">
        <f>SUM(Kadar.ode.!X22,Kadar.dne.bol.dij.!K18,Kadar.zaj.med.del.!O22)</f>
        <v>258</v>
      </c>
      <c r="E10" s="53">
        <f t="shared" si="0"/>
        <v>-16</v>
      </c>
      <c r="F10" s="53">
        <f>SUM(Kadar.ode.!AE22,Kadar.dne.bol.dij.!Q18,Kadar.zaj.med.del.!V22)</f>
        <v>0</v>
      </c>
      <c r="G10" s="53">
        <f t="shared" si="1"/>
        <v>242</v>
      </c>
      <c r="H10" s="53">
        <v>24</v>
      </c>
      <c r="I10" s="53">
        <v>7</v>
      </c>
      <c r="J10" s="394">
        <v>27</v>
      </c>
      <c r="K10" s="53">
        <f t="shared" si="2"/>
        <v>269</v>
      </c>
    </row>
    <row r="11" spans="1:17" ht="15.65" thickTop="1" thickBot="1">
      <c r="A11" s="416" t="s">
        <v>59</v>
      </c>
      <c r="B11" s="53"/>
      <c r="C11" s="53">
        <f>SUM(Kadar.ode.!Z22,Kadar.dne.bol.dij.!M18,Kadar.zaj.med.del.!Q22)</f>
        <v>2</v>
      </c>
      <c r="D11" s="53">
        <f>SUM(Kadar.ode.!AA22,Kadar.ode.!AB22,Kadar.dne.bol.dij.!N18,Kadar.zaj.med.del.!R22)</f>
        <v>2</v>
      </c>
      <c r="E11" s="53">
        <f t="shared" si="0"/>
        <v>0</v>
      </c>
      <c r="F11" s="53">
        <f>SUM(Kadar.ode.!AF22,Kadar.dne.bol.dij.!R18,Kadar.zaj.med.del.!W22)</f>
        <v>0</v>
      </c>
      <c r="G11" s="53">
        <f t="shared" si="1"/>
        <v>2</v>
      </c>
      <c r="H11" s="53">
        <v>0</v>
      </c>
      <c r="I11" s="53">
        <v>0</v>
      </c>
      <c r="J11" s="394">
        <v>0</v>
      </c>
      <c r="K11" s="53">
        <f t="shared" si="2"/>
        <v>2</v>
      </c>
    </row>
    <row r="12" spans="1:17" ht="44.15" thickTop="1" thickBot="1">
      <c r="A12" s="416" t="s">
        <v>60</v>
      </c>
      <c r="B12" s="53"/>
      <c r="C12" s="53">
        <f>SUM(Kadar.nem.!B23)</f>
        <v>15</v>
      </c>
      <c r="D12" s="53">
        <f>SUM(Kadar.nem.!C23)</f>
        <v>17</v>
      </c>
      <c r="E12" s="53">
        <f t="shared" si="0"/>
        <v>-2</v>
      </c>
      <c r="F12" s="53">
        <f>SUM(Kadar.nem.!H23)</f>
        <v>0</v>
      </c>
      <c r="G12" s="53">
        <f t="shared" si="1"/>
        <v>15</v>
      </c>
      <c r="H12" s="53">
        <v>0</v>
      </c>
      <c r="I12" s="53">
        <v>1</v>
      </c>
      <c r="J12" s="394">
        <v>1</v>
      </c>
      <c r="K12" s="53">
        <f t="shared" si="2"/>
        <v>16</v>
      </c>
    </row>
    <row r="13" spans="1:17" ht="44.15" thickTop="1" thickBot="1">
      <c r="A13" s="416" t="s">
        <v>61</v>
      </c>
      <c r="B13" s="53"/>
      <c r="C13" s="53">
        <f>SUM(Kadar.nem.!E23)</f>
        <v>55</v>
      </c>
      <c r="D13" s="53">
        <f>SUM(Kadar.nem.!F23)</f>
        <v>77</v>
      </c>
      <c r="E13" s="53">
        <f t="shared" si="0"/>
        <v>-22</v>
      </c>
      <c r="F13" s="53">
        <f>SUM(Kadar.nem.!I23)</f>
        <v>1</v>
      </c>
      <c r="G13" s="53">
        <f t="shared" si="1"/>
        <v>56</v>
      </c>
      <c r="H13" s="53">
        <v>1</v>
      </c>
      <c r="I13" s="53">
        <v>5</v>
      </c>
      <c r="J13" s="394">
        <v>6</v>
      </c>
      <c r="K13" s="53">
        <f t="shared" si="2"/>
        <v>61</v>
      </c>
    </row>
    <row r="14" spans="1:17" ht="15.65" thickTop="1" thickBot="1">
      <c r="A14" s="416" t="s">
        <v>2</v>
      </c>
      <c r="B14" s="53"/>
      <c r="C14" s="53">
        <f>SUM(C8:C13)</f>
        <v>376</v>
      </c>
      <c r="D14" s="53">
        <f>SUM(D8:D13)</f>
        <v>433</v>
      </c>
      <c r="E14" s="53">
        <f>SUM(E8:E13)</f>
        <v>-57</v>
      </c>
      <c r="F14" s="53">
        <f>SUM(F8:F13)</f>
        <v>1</v>
      </c>
      <c r="G14" s="53">
        <f>SUM(G8:G13)</f>
        <v>377</v>
      </c>
      <c r="H14" s="53">
        <v>28</v>
      </c>
      <c r="I14" s="53">
        <v>20</v>
      </c>
      <c r="J14" s="394">
        <v>44</v>
      </c>
      <c r="K14" s="53">
        <f t="shared" si="2"/>
        <v>420</v>
      </c>
    </row>
    <row r="15" spans="1:17" ht="13.6" thickTop="1"/>
  </sheetData>
  <phoneticPr fontId="12" type="noConversion"/>
  <pageMargins left="0.25" right="0.25" top="0.75" bottom="0.75" header="0.3" footer="0.3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6"/>
  <sheetViews>
    <sheetView topLeftCell="A28" workbookViewId="0">
      <selection activeCell="O47" sqref="O47"/>
    </sheetView>
  </sheetViews>
  <sheetFormatPr defaultRowHeight="12.9"/>
  <cols>
    <col min="1" max="1" width="7.625" customWidth="1"/>
    <col min="2" max="2" width="26.75" customWidth="1"/>
  </cols>
  <sheetData>
    <row r="1" spans="1:12">
      <c r="A1" s="216"/>
      <c r="B1" s="217" t="s">
        <v>167</v>
      </c>
      <c r="C1" s="208" t="str">
        <f>Kadar.ode.!C1</f>
        <v>ОПШТА БОЛНИЦА СЕНТА</v>
      </c>
      <c r="D1" s="212"/>
      <c r="E1" s="212"/>
      <c r="F1" s="212"/>
      <c r="G1" s="214"/>
    </row>
    <row r="2" spans="1:12">
      <c r="A2" s="216"/>
      <c r="B2" s="217" t="s">
        <v>168</v>
      </c>
      <c r="C2" s="208" t="str">
        <f>Kadar.ode.!C2</f>
        <v>08923507</v>
      </c>
      <c r="D2" s="212"/>
      <c r="E2" s="212"/>
      <c r="F2" s="212"/>
      <c r="G2" s="214"/>
    </row>
    <row r="3" spans="1:12">
      <c r="A3" s="216"/>
      <c r="B3" s="217"/>
      <c r="C3" s="208"/>
      <c r="D3" s="212"/>
      <c r="E3" s="212"/>
      <c r="F3" s="212"/>
      <c r="G3" s="214"/>
    </row>
    <row r="4" spans="1:12" ht="14.3">
      <c r="A4" s="216"/>
      <c r="B4" s="217" t="s">
        <v>1798</v>
      </c>
      <c r="C4" s="209" t="s">
        <v>199</v>
      </c>
      <c r="D4" s="213"/>
      <c r="E4" s="213"/>
      <c r="F4" s="213"/>
      <c r="G4" s="215"/>
    </row>
    <row r="6" spans="1:12" ht="33.799999999999997" customHeight="1">
      <c r="A6" s="799" t="s">
        <v>165</v>
      </c>
      <c r="B6" s="799" t="s">
        <v>52</v>
      </c>
      <c r="C6" s="801" t="s">
        <v>194</v>
      </c>
      <c r="D6" s="802"/>
      <c r="E6" s="798" t="s">
        <v>195</v>
      </c>
      <c r="F6" s="798"/>
      <c r="G6" s="798" t="s">
        <v>198</v>
      </c>
      <c r="H6" s="798"/>
      <c r="I6" s="798" t="s">
        <v>196</v>
      </c>
      <c r="J6" s="798"/>
      <c r="K6" s="798" t="s">
        <v>197</v>
      </c>
      <c r="L6" s="798"/>
    </row>
    <row r="7" spans="1:12" ht="27.7" customHeight="1" thickBot="1">
      <c r="A7" s="800"/>
      <c r="B7" s="800"/>
      <c r="C7" s="113" t="s">
        <v>1</v>
      </c>
      <c r="D7" s="114" t="s">
        <v>0</v>
      </c>
      <c r="E7" s="258" t="s">
        <v>1817</v>
      </c>
      <c r="F7" s="258" t="s">
        <v>1852</v>
      </c>
      <c r="G7" s="258" t="s">
        <v>1817</v>
      </c>
      <c r="H7" s="258" t="s">
        <v>1852</v>
      </c>
      <c r="I7" s="258" t="s">
        <v>1817</v>
      </c>
      <c r="J7" s="258" t="s">
        <v>1852</v>
      </c>
      <c r="K7" s="258" t="s">
        <v>1817</v>
      </c>
      <c r="L7" s="258" t="s">
        <v>1852</v>
      </c>
    </row>
    <row r="8" spans="1:12" ht="13.6" thickTop="1">
      <c r="A8" s="430"/>
      <c r="B8" s="431"/>
      <c r="C8" s="169" t="s">
        <v>2</v>
      </c>
      <c r="D8" s="111">
        <v>60</v>
      </c>
      <c r="E8" s="105">
        <v>1991</v>
      </c>
      <c r="F8" s="111">
        <v>1991</v>
      </c>
      <c r="G8" s="105">
        <v>15730</v>
      </c>
      <c r="H8" s="111">
        <v>15730</v>
      </c>
      <c r="I8" s="432">
        <f>G8/E8</f>
        <v>7.9005524861878449</v>
      </c>
      <c r="J8" s="433">
        <f>+H8/F8</f>
        <v>7.9005524861878449</v>
      </c>
      <c r="K8" s="432">
        <f>G8/(365*D8)*100</f>
        <v>71.826484018264836</v>
      </c>
      <c r="L8" s="432">
        <f>+H8/(D8*365)*100</f>
        <v>71.826484018264836</v>
      </c>
    </row>
    <row r="9" spans="1:12">
      <c r="A9" s="430" t="s">
        <v>1874</v>
      </c>
      <c r="B9" s="431" t="s">
        <v>1875</v>
      </c>
      <c r="C9" s="170" t="s">
        <v>4</v>
      </c>
      <c r="D9" s="105"/>
      <c r="E9" s="105"/>
      <c r="F9" s="105"/>
      <c r="G9" s="105"/>
      <c r="H9" s="105"/>
      <c r="I9" s="434"/>
      <c r="J9" s="435"/>
      <c r="K9" s="432"/>
      <c r="L9" s="432"/>
    </row>
    <row r="10" spans="1:12">
      <c r="A10" s="430"/>
      <c r="B10" s="431" t="s">
        <v>1876</v>
      </c>
      <c r="C10" s="170" t="s">
        <v>5</v>
      </c>
      <c r="D10" s="105">
        <v>6</v>
      </c>
      <c r="E10" s="105"/>
      <c r="F10" s="105"/>
      <c r="G10" s="105">
        <v>4346</v>
      </c>
      <c r="H10" s="105">
        <v>4346</v>
      </c>
      <c r="I10" s="434"/>
      <c r="J10" s="435"/>
      <c r="K10" s="432">
        <f t="shared" ref="K10" si="0">G10/(365*D10)*100</f>
        <v>198.44748858447488</v>
      </c>
      <c r="L10" s="432">
        <f t="shared" ref="L10" si="1">+H10/(D10*365)*100</f>
        <v>198.44748858447488</v>
      </c>
    </row>
    <row r="11" spans="1:12" ht="13.6" thickBot="1">
      <c r="A11" s="436"/>
      <c r="B11" s="437"/>
      <c r="C11" s="171" t="s">
        <v>7</v>
      </c>
      <c r="D11" s="107">
        <v>54</v>
      </c>
      <c r="E11" s="107">
        <v>1991</v>
      </c>
      <c r="F11" s="107">
        <v>1991</v>
      </c>
      <c r="G11" s="438">
        <v>11384</v>
      </c>
      <c r="H11" s="438">
        <v>11384</v>
      </c>
      <c r="I11" s="439">
        <f>G11/E11</f>
        <v>5.7177297840281263</v>
      </c>
      <c r="J11" s="439">
        <f>+H11/F11</f>
        <v>5.7177297840281263</v>
      </c>
      <c r="K11" s="439">
        <f>G11/(365*D11)*100</f>
        <v>57.757483510908173</v>
      </c>
      <c r="L11" s="439">
        <f>+H11/(D11*365)*100</f>
        <v>57.757483510908173</v>
      </c>
    </row>
    <row r="12" spans="1:12" ht="13.6" thickTop="1">
      <c r="A12" s="430"/>
      <c r="B12" s="431"/>
      <c r="C12" s="172" t="s">
        <v>2</v>
      </c>
      <c r="D12" s="105">
        <v>18</v>
      </c>
      <c r="E12" s="105">
        <v>225</v>
      </c>
      <c r="F12" s="105">
        <v>225</v>
      </c>
      <c r="G12" s="111">
        <v>2741</v>
      </c>
      <c r="H12" s="111">
        <v>2741</v>
      </c>
      <c r="I12" s="432">
        <f>G12/E12</f>
        <v>12.182222222222222</v>
      </c>
      <c r="J12" s="440">
        <f>+H12/F12</f>
        <v>12.182222222222222</v>
      </c>
      <c r="K12" s="432">
        <f>G12/(365*D12)*100</f>
        <v>41.719939117199388</v>
      </c>
      <c r="L12" s="432">
        <f>+H12/(D12*365)*100</f>
        <v>41.719939117199388</v>
      </c>
    </row>
    <row r="13" spans="1:12">
      <c r="A13" s="430" t="s">
        <v>1877</v>
      </c>
      <c r="B13" s="441" t="s">
        <v>1878</v>
      </c>
      <c r="C13" s="170" t="s">
        <v>4</v>
      </c>
      <c r="D13" s="105"/>
      <c r="E13" s="105"/>
      <c r="F13" s="105"/>
      <c r="G13" s="105"/>
      <c r="H13" s="105"/>
      <c r="I13" s="434"/>
      <c r="J13" s="435"/>
      <c r="K13" s="434"/>
      <c r="L13" s="432"/>
    </row>
    <row r="14" spans="1:12">
      <c r="A14" s="430"/>
      <c r="B14" s="422" t="s">
        <v>1879</v>
      </c>
      <c r="C14" s="170" t="s">
        <v>5</v>
      </c>
      <c r="D14" s="105"/>
      <c r="E14" s="105"/>
      <c r="F14" s="105"/>
      <c r="G14" s="105"/>
      <c r="H14" s="105"/>
      <c r="I14" s="434"/>
      <c r="J14" s="435"/>
      <c r="K14" s="434"/>
      <c r="L14" s="432"/>
    </row>
    <row r="15" spans="1:12" ht="13.6" thickBot="1">
      <c r="A15" s="436"/>
      <c r="B15" s="437"/>
      <c r="C15" s="171" t="s">
        <v>7</v>
      </c>
      <c r="D15" s="107">
        <v>18</v>
      </c>
      <c r="E15" s="107">
        <v>225</v>
      </c>
      <c r="F15" s="442">
        <v>225</v>
      </c>
      <c r="G15" s="438">
        <v>2741</v>
      </c>
      <c r="H15" s="438">
        <v>2741</v>
      </c>
      <c r="I15" s="439">
        <f>G15/E15</f>
        <v>12.182222222222222</v>
      </c>
      <c r="J15" s="439">
        <f>+H15/F15</f>
        <v>12.182222222222222</v>
      </c>
      <c r="K15" s="439">
        <f>G15/(365*D15)*100</f>
        <v>41.719939117199388</v>
      </c>
      <c r="L15" s="439">
        <f>+H15/(D15*365)*100</f>
        <v>41.719939117199388</v>
      </c>
    </row>
    <row r="16" spans="1:12" ht="13.6" thickTop="1">
      <c r="A16" s="430"/>
      <c r="B16" s="431"/>
      <c r="C16" s="172" t="s">
        <v>2</v>
      </c>
      <c r="D16" s="105">
        <v>43</v>
      </c>
      <c r="E16" s="105">
        <v>1300</v>
      </c>
      <c r="F16" s="111">
        <v>1300</v>
      </c>
      <c r="G16" s="111">
        <v>8233</v>
      </c>
      <c r="H16" s="111">
        <v>8233</v>
      </c>
      <c r="I16" s="432">
        <f>G16/E16</f>
        <v>6.3330769230769235</v>
      </c>
      <c r="J16" s="440">
        <f>+H16/F16</f>
        <v>6.3330769230769235</v>
      </c>
      <c r="K16" s="432">
        <f>G16/(365*D16)*100</f>
        <v>52.456196240841038</v>
      </c>
      <c r="L16" s="432">
        <f>+H16/(D16*365)*100</f>
        <v>52.456196240841038</v>
      </c>
    </row>
    <row r="17" spans="1:12">
      <c r="A17" s="430" t="s">
        <v>1880</v>
      </c>
      <c r="B17" s="431" t="s">
        <v>1857</v>
      </c>
      <c r="C17" s="170" t="s">
        <v>4</v>
      </c>
      <c r="D17" s="105"/>
      <c r="E17" s="105"/>
      <c r="F17" s="105"/>
      <c r="G17" s="105"/>
      <c r="H17" s="105"/>
      <c r="I17" s="434"/>
      <c r="J17" s="435"/>
      <c r="K17" s="432"/>
      <c r="L17" s="432"/>
    </row>
    <row r="18" spans="1:12">
      <c r="A18" s="430"/>
      <c r="B18" s="431"/>
      <c r="C18" s="170" t="s">
        <v>5</v>
      </c>
      <c r="D18" s="105">
        <v>6</v>
      </c>
      <c r="E18" s="105"/>
      <c r="F18" s="105"/>
      <c r="G18" s="105">
        <v>6796</v>
      </c>
      <c r="H18" s="105">
        <v>6796</v>
      </c>
      <c r="I18" s="434"/>
      <c r="J18" s="435"/>
      <c r="K18" s="432">
        <f t="shared" ref="K18" si="2">G18/(365*D18)*100</f>
        <v>310.31963470319636</v>
      </c>
      <c r="L18" s="432">
        <f t="shared" ref="L18" si="3">+H18/(D18*365)*100</f>
        <v>310.31963470319636</v>
      </c>
    </row>
    <row r="19" spans="1:12" ht="13.6" thickBot="1">
      <c r="A19" s="436"/>
      <c r="B19" s="437"/>
      <c r="C19" s="171" t="s">
        <v>7</v>
      </c>
      <c r="D19" s="107">
        <v>37</v>
      </c>
      <c r="E19" s="107">
        <v>1300</v>
      </c>
      <c r="F19" s="442">
        <v>1300</v>
      </c>
      <c r="G19" s="438">
        <v>1437</v>
      </c>
      <c r="H19" s="438">
        <v>1437</v>
      </c>
      <c r="I19" s="439">
        <f>G19/E19</f>
        <v>1.1053846153846154</v>
      </c>
      <c r="J19" s="439">
        <f>+H19/F19</f>
        <v>1.1053846153846154</v>
      </c>
      <c r="K19" s="439">
        <f>G19/(365*D19)*100</f>
        <v>10.640503517215846</v>
      </c>
      <c r="L19" s="439">
        <f>+H19/(D19*365)*100</f>
        <v>10.640503517215846</v>
      </c>
    </row>
    <row r="20" spans="1:12" ht="13.6" thickTop="1">
      <c r="A20" s="430"/>
      <c r="B20" s="431"/>
      <c r="C20" s="172" t="s">
        <v>2</v>
      </c>
      <c r="D20" s="105">
        <v>12</v>
      </c>
      <c r="E20" s="105">
        <v>221</v>
      </c>
      <c r="F20" s="111">
        <v>221</v>
      </c>
      <c r="G20" s="111">
        <v>1604</v>
      </c>
      <c r="H20" s="111">
        <v>1604</v>
      </c>
      <c r="I20" s="432">
        <f>G20/E20</f>
        <v>7.2579185520361991</v>
      </c>
      <c r="J20" s="440">
        <f>+H20/F20</f>
        <v>7.2579185520361991</v>
      </c>
      <c r="K20" s="432">
        <f>G20/(365*D20)*100</f>
        <v>36.621004566210047</v>
      </c>
      <c r="L20" s="432">
        <f>+H20/(D20*365)*100</f>
        <v>36.621004566210047</v>
      </c>
    </row>
    <row r="21" spans="1:12">
      <c r="A21" s="430" t="s">
        <v>1881</v>
      </c>
      <c r="B21" s="443" t="s">
        <v>1882</v>
      </c>
      <c r="C21" s="170" t="s">
        <v>4</v>
      </c>
      <c r="D21" s="105"/>
      <c r="E21" s="105"/>
      <c r="F21" s="105"/>
      <c r="G21" s="105"/>
      <c r="H21" s="105"/>
      <c r="I21" s="434"/>
      <c r="J21" s="435"/>
      <c r="K21" s="432"/>
      <c r="L21" s="432"/>
    </row>
    <row r="22" spans="1:12">
      <c r="A22" s="430"/>
      <c r="B22" s="422" t="s">
        <v>1883</v>
      </c>
      <c r="C22" s="170" t="s">
        <v>5</v>
      </c>
      <c r="D22" s="105"/>
      <c r="E22" s="105"/>
      <c r="F22" s="105"/>
      <c r="G22" s="105">
        <v>1424</v>
      </c>
      <c r="H22" s="105">
        <v>1424</v>
      </c>
      <c r="I22" s="434"/>
      <c r="J22" s="435"/>
      <c r="K22" s="432"/>
      <c r="L22" s="432"/>
    </row>
    <row r="23" spans="1:12" ht="13.6" thickBot="1">
      <c r="A23" s="436"/>
      <c r="B23" s="423" t="s">
        <v>1884</v>
      </c>
      <c r="C23" s="171" t="s">
        <v>7</v>
      </c>
      <c r="D23" s="107">
        <v>12</v>
      </c>
      <c r="E23" s="107">
        <v>221</v>
      </c>
      <c r="F23" s="442">
        <v>221</v>
      </c>
      <c r="G23" s="438">
        <v>180</v>
      </c>
      <c r="H23" s="438">
        <v>180</v>
      </c>
      <c r="I23" s="439">
        <f>G23/E23</f>
        <v>0.81447963800904977</v>
      </c>
      <c r="J23" s="439">
        <f>+H23/F23</f>
        <v>0.81447963800904977</v>
      </c>
      <c r="K23" s="439">
        <f>G23/(365*D23)*100</f>
        <v>4.10958904109589</v>
      </c>
      <c r="L23" s="439">
        <f>+H23/(D23*365)*100</f>
        <v>4.10958904109589</v>
      </c>
    </row>
    <row r="24" spans="1:12" ht="13.6" thickTop="1">
      <c r="A24" s="444"/>
      <c r="B24" s="445"/>
      <c r="C24" s="173" t="s">
        <v>2</v>
      </c>
      <c r="D24" s="105">
        <v>8</v>
      </c>
      <c r="E24" s="110">
        <v>101</v>
      </c>
      <c r="F24" s="111">
        <v>101</v>
      </c>
      <c r="G24" s="111">
        <v>419</v>
      </c>
      <c r="H24" s="111">
        <v>419</v>
      </c>
      <c r="I24" s="432">
        <f>G24/E24</f>
        <v>4.1485148514851486</v>
      </c>
      <c r="J24" s="440">
        <f>+H24/F24</f>
        <v>4.1485148514851486</v>
      </c>
      <c r="K24" s="432">
        <f>G24/(365*D24)*100</f>
        <v>14.349315068493151</v>
      </c>
      <c r="L24" s="432">
        <f>+H24/(D24*365)*100</f>
        <v>14.349315068493151</v>
      </c>
    </row>
    <row r="25" spans="1:12">
      <c r="A25" s="430" t="s">
        <v>1885</v>
      </c>
      <c r="B25" s="431" t="s">
        <v>1859</v>
      </c>
      <c r="C25" s="170" t="s">
        <v>4</v>
      </c>
      <c r="D25" s="105"/>
      <c r="E25" s="105"/>
      <c r="F25" s="105"/>
      <c r="G25" s="105"/>
      <c r="H25" s="105"/>
      <c r="I25" s="434"/>
      <c r="J25" s="435"/>
      <c r="K25" s="434"/>
      <c r="L25" s="432"/>
    </row>
    <row r="26" spans="1:12">
      <c r="A26" s="430"/>
      <c r="B26" s="431"/>
      <c r="C26" s="170" t="s">
        <v>5</v>
      </c>
      <c r="D26" s="105"/>
      <c r="E26" s="105"/>
      <c r="F26" s="105"/>
      <c r="G26" s="105">
        <v>354</v>
      </c>
      <c r="H26" s="105">
        <v>354</v>
      </c>
      <c r="I26" s="434"/>
      <c r="J26" s="435"/>
      <c r="K26" s="434"/>
      <c r="L26" s="432"/>
    </row>
    <row r="27" spans="1:12" ht="13.6" thickBot="1">
      <c r="A27" s="436"/>
      <c r="B27" s="437"/>
      <c r="C27" s="171" t="s">
        <v>7</v>
      </c>
      <c r="D27" s="107">
        <v>8</v>
      </c>
      <c r="E27" s="107">
        <v>101</v>
      </c>
      <c r="F27" s="442">
        <v>101</v>
      </c>
      <c r="G27" s="438">
        <v>65</v>
      </c>
      <c r="H27" s="438">
        <v>65</v>
      </c>
      <c r="I27" s="439">
        <f>G27/E27</f>
        <v>0.64356435643564358</v>
      </c>
      <c r="J27" s="439">
        <f>+H27/F27</f>
        <v>0.64356435643564358</v>
      </c>
      <c r="K27" s="439">
        <f>G27/(365*D27)*100</f>
        <v>2.2260273972602738</v>
      </c>
      <c r="L27" s="439">
        <f>+H27/(D27*365)*100</f>
        <v>2.2260273972602738</v>
      </c>
    </row>
    <row r="28" spans="1:12" ht="13.6" thickTop="1">
      <c r="A28" s="444"/>
      <c r="B28" s="445"/>
      <c r="C28" s="173" t="s">
        <v>2</v>
      </c>
      <c r="D28" s="110">
        <v>7</v>
      </c>
      <c r="E28" s="110">
        <v>219</v>
      </c>
      <c r="F28" s="111">
        <v>219</v>
      </c>
      <c r="G28" s="111">
        <v>768</v>
      </c>
      <c r="H28" s="111">
        <v>768</v>
      </c>
      <c r="I28" s="432">
        <f>G28/E28</f>
        <v>3.506849315068493</v>
      </c>
      <c r="J28" s="440">
        <f>+H28/F28</f>
        <v>3.506849315068493</v>
      </c>
      <c r="K28" s="432">
        <f>G28/(365*D28)*100</f>
        <v>30.058708414872797</v>
      </c>
      <c r="L28" s="432">
        <f>+H28/(D28*365)*100</f>
        <v>30.058708414872797</v>
      </c>
    </row>
    <row r="29" spans="1:12">
      <c r="A29" s="430" t="s">
        <v>1886</v>
      </c>
      <c r="B29" s="431" t="s">
        <v>1887</v>
      </c>
      <c r="C29" s="170" t="s">
        <v>4</v>
      </c>
      <c r="D29" s="105"/>
      <c r="E29" s="105"/>
      <c r="F29" s="105"/>
      <c r="G29" s="105"/>
      <c r="H29" s="105"/>
      <c r="I29" s="434"/>
      <c r="J29" s="435"/>
      <c r="K29" s="434"/>
      <c r="L29" s="432"/>
    </row>
    <row r="30" spans="1:12">
      <c r="A30" s="430"/>
      <c r="B30" s="443" t="s">
        <v>1888</v>
      </c>
      <c r="C30" s="170" t="s">
        <v>5</v>
      </c>
      <c r="D30" s="105"/>
      <c r="E30" s="105"/>
      <c r="F30" s="112"/>
      <c r="G30" s="105"/>
      <c r="H30" s="112"/>
      <c r="I30" s="434"/>
      <c r="J30" s="435"/>
      <c r="K30" s="434"/>
      <c r="L30" s="432"/>
    </row>
    <row r="31" spans="1:12" ht="13.6" thickBot="1">
      <c r="A31" s="436"/>
      <c r="B31" s="437"/>
      <c r="C31" s="171" t="s">
        <v>7</v>
      </c>
      <c r="D31" s="107">
        <v>7</v>
      </c>
      <c r="E31" s="107">
        <v>219</v>
      </c>
      <c r="F31" s="442">
        <v>219</v>
      </c>
      <c r="G31" s="438">
        <v>768</v>
      </c>
      <c r="H31" s="438">
        <v>768</v>
      </c>
      <c r="I31" s="446">
        <f>G31/E31</f>
        <v>3.506849315068493</v>
      </c>
      <c r="J31" s="439">
        <f>+H31/F31</f>
        <v>3.506849315068493</v>
      </c>
      <c r="K31" s="439">
        <f>G31/(365*D31)*100</f>
        <v>30.058708414872797</v>
      </c>
      <c r="L31" s="439">
        <f>+H31/(D31*365)*100</f>
        <v>30.058708414872797</v>
      </c>
    </row>
    <row r="32" spans="1:12" ht="13.6" thickTop="1">
      <c r="A32" s="444"/>
      <c r="B32" s="431"/>
      <c r="C32" s="169" t="s">
        <v>2</v>
      </c>
      <c r="D32" s="111">
        <v>15</v>
      </c>
      <c r="E32" s="111">
        <v>626</v>
      </c>
      <c r="F32" s="447">
        <v>626</v>
      </c>
      <c r="G32" s="448">
        <v>3130</v>
      </c>
      <c r="H32" s="447">
        <v>3130</v>
      </c>
      <c r="I32" s="432">
        <f>G32/E32</f>
        <v>5</v>
      </c>
      <c r="J32" s="449">
        <f>+H32/F32</f>
        <v>5</v>
      </c>
      <c r="K32" s="449">
        <f>G32/(365*D32)*100</f>
        <v>57.168949771689491</v>
      </c>
      <c r="L32" s="450">
        <f>+H32/(D32*365)*100</f>
        <v>57.168949771689491</v>
      </c>
    </row>
    <row r="33" spans="1:12">
      <c r="A33" s="430" t="s">
        <v>1889</v>
      </c>
      <c r="B33" s="431" t="s">
        <v>1890</v>
      </c>
      <c r="C33" s="170" t="s">
        <v>4</v>
      </c>
      <c r="D33" s="105"/>
      <c r="E33" s="105"/>
      <c r="F33" s="282"/>
      <c r="G33" s="451"/>
      <c r="H33" s="282"/>
      <c r="I33" s="434"/>
      <c r="J33" s="452"/>
      <c r="K33" s="452"/>
      <c r="L33" s="450"/>
    </row>
    <row r="34" spans="1:12">
      <c r="A34" s="430"/>
      <c r="B34" s="431"/>
      <c r="C34" s="170" t="s">
        <v>5</v>
      </c>
      <c r="D34" s="105"/>
      <c r="E34" s="105"/>
      <c r="F34" s="282"/>
      <c r="G34" s="451"/>
      <c r="H34" s="282"/>
      <c r="I34" s="434"/>
      <c r="J34" s="452"/>
      <c r="K34" s="452"/>
      <c r="L34" s="450"/>
    </row>
    <row r="35" spans="1:12" ht="13.6" thickBot="1">
      <c r="A35" s="436"/>
      <c r="B35" s="437"/>
      <c r="C35" s="171" t="s">
        <v>7</v>
      </c>
      <c r="D35" s="107">
        <v>15</v>
      </c>
      <c r="E35" s="442">
        <v>626</v>
      </c>
      <c r="F35" s="453">
        <v>626</v>
      </c>
      <c r="G35" s="454">
        <v>3130</v>
      </c>
      <c r="H35" s="453">
        <v>3130</v>
      </c>
      <c r="I35" s="446">
        <f>G35/E35</f>
        <v>5</v>
      </c>
      <c r="J35" s="439">
        <f>+H35/F35</f>
        <v>5</v>
      </c>
      <c r="K35" s="439">
        <f>G35/(365*D35)*100</f>
        <v>57.168949771689491</v>
      </c>
      <c r="L35" s="455">
        <f>+H35/(D35*365)*100</f>
        <v>57.168949771689491</v>
      </c>
    </row>
    <row r="36" spans="1:12" ht="13.6" thickTop="1">
      <c r="A36" s="444"/>
      <c r="B36" s="445"/>
      <c r="C36" s="173" t="s">
        <v>2</v>
      </c>
      <c r="D36" s="110">
        <v>30</v>
      </c>
      <c r="E36" s="111">
        <v>1221</v>
      </c>
      <c r="F36" s="447">
        <v>1221</v>
      </c>
      <c r="G36" s="448">
        <v>6373</v>
      </c>
      <c r="H36" s="447">
        <v>6373</v>
      </c>
      <c r="I36" s="432">
        <f>G36/E36</f>
        <v>5.2194922194922198</v>
      </c>
      <c r="J36" s="449">
        <f>+H36/F36</f>
        <v>5.2194922194922198</v>
      </c>
      <c r="K36" s="449">
        <f>G36/(365*D36)*100</f>
        <v>58.200913242009136</v>
      </c>
      <c r="L36" s="450">
        <f>+H36/(D36*365)*100</f>
        <v>58.200913242009136</v>
      </c>
    </row>
    <row r="37" spans="1:12">
      <c r="A37" s="430" t="s">
        <v>1891</v>
      </c>
      <c r="B37" s="431" t="s">
        <v>1892</v>
      </c>
      <c r="C37" s="170" t="s">
        <v>4</v>
      </c>
      <c r="D37" s="105"/>
      <c r="E37" s="105"/>
      <c r="F37" s="282"/>
      <c r="G37" s="451"/>
      <c r="H37" s="282"/>
      <c r="I37" s="434"/>
      <c r="J37" s="452"/>
      <c r="K37" s="452"/>
      <c r="L37" s="450"/>
    </row>
    <row r="38" spans="1:12">
      <c r="A38" s="430"/>
      <c r="B38" s="431" t="s">
        <v>1893</v>
      </c>
      <c r="C38" s="170" t="s">
        <v>5</v>
      </c>
      <c r="D38" s="105"/>
      <c r="E38" s="105"/>
      <c r="F38" s="282"/>
      <c r="G38" s="451">
        <v>757</v>
      </c>
      <c r="H38" s="282">
        <v>757</v>
      </c>
      <c r="I38" s="434"/>
      <c r="J38" s="452"/>
      <c r="K38" s="452"/>
      <c r="L38" s="450"/>
    </row>
    <row r="39" spans="1:12" ht="13.6" thickBot="1">
      <c r="A39" s="436"/>
      <c r="B39" s="106"/>
      <c r="C39" s="171" t="s">
        <v>7</v>
      </c>
      <c r="D39" s="107">
        <v>30</v>
      </c>
      <c r="E39" s="107">
        <v>1221</v>
      </c>
      <c r="F39" s="453">
        <v>1221</v>
      </c>
      <c r="G39" s="454">
        <v>5616</v>
      </c>
      <c r="H39" s="453">
        <v>5616</v>
      </c>
      <c r="I39" s="446">
        <f>G39/E39</f>
        <v>4.5995085995085994</v>
      </c>
      <c r="J39" s="439">
        <f>+H39/F39</f>
        <v>4.5995085995085994</v>
      </c>
      <c r="K39" s="439">
        <f>G39/(365*D39)*100</f>
        <v>51.287671232876711</v>
      </c>
      <c r="L39" s="455">
        <f>+H39/(D39*365)*100</f>
        <v>51.287671232876711</v>
      </c>
    </row>
    <row r="40" spans="1:12" ht="14.3" thickTop="1" thickBot="1">
      <c r="A40" s="430"/>
      <c r="B40" s="104"/>
      <c r="C40" s="456"/>
      <c r="D40" s="457"/>
      <c r="E40" s="457"/>
      <c r="F40" s="458"/>
      <c r="G40" s="459"/>
      <c r="H40" s="458"/>
      <c r="I40" s="460"/>
      <c r="J40" s="449"/>
      <c r="K40" s="449"/>
      <c r="L40" s="461"/>
    </row>
    <row r="41" spans="1:12" ht="13.6" thickTop="1">
      <c r="A41" s="444"/>
      <c r="B41" s="109"/>
      <c r="C41" s="173" t="s">
        <v>2</v>
      </c>
      <c r="D41" s="110">
        <v>16</v>
      </c>
      <c r="E41" s="110">
        <v>165</v>
      </c>
      <c r="F41" s="447">
        <v>165</v>
      </c>
      <c r="G41" s="448">
        <v>2444</v>
      </c>
      <c r="H41" s="447">
        <v>2444</v>
      </c>
      <c r="I41" s="432">
        <f>G41/E41</f>
        <v>14.812121212121212</v>
      </c>
      <c r="J41" s="449">
        <f>+H41/F41</f>
        <v>14.812121212121212</v>
      </c>
      <c r="K41" s="449">
        <f>G41/(365*D41)*100</f>
        <v>41.849315068493148</v>
      </c>
      <c r="L41" s="450">
        <f>+H41/(D41*365)*100</f>
        <v>41.849315068493148</v>
      </c>
    </row>
    <row r="42" spans="1:12">
      <c r="A42" s="430" t="s">
        <v>1894</v>
      </c>
      <c r="B42" s="431" t="s">
        <v>1895</v>
      </c>
      <c r="C42" s="170" t="s">
        <v>4</v>
      </c>
      <c r="D42" s="105"/>
      <c r="E42" s="105"/>
      <c r="F42" s="282"/>
      <c r="G42" s="451"/>
      <c r="H42" s="282"/>
      <c r="I42" s="434"/>
      <c r="J42" s="452"/>
      <c r="K42" s="452"/>
      <c r="L42" s="450"/>
    </row>
    <row r="43" spans="1:12">
      <c r="A43" s="430"/>
      <c r="B43" s="431"/>
      <c r="C43" s="170" t="s">
        <v>5</v>
      </c>
      <c r="D43" s="105"/>
      <c r="E43" s="105"/>
      <c r="F43" s="282"/>
      <c r="G43" s="451"/>
      <c r="H43" s="282"/>
      <c r="I43" s="434"/>
      <c r="J43" s="452"/>
      <c r="K43" s="452"/>
      <c r="L43" s="450"/>
    </row>
    <row r="44" spans="1:12" ht="13.6" thickBot="1">
      <c r="A44" s="436"/>
      <c r="B44" s="437"/>
      <c r="C44" s="171" t="s">
        <v>7</v>
      </c>
      <c r="D44" s="107">
        <v>16</v>
      </c>
      <c r="E44" s="107">
        <v>165</v>
      </c>
      <c r="F44" s="453">
        <v>165</v>
      </c>
      <c r="G44" s="454">
        <v>2444</v>
      </c>
      <c r="H44" s="453">
        <v>2444</v>
      </c>
      <c r="I44" s="446">
        <f>G44/E44</f>
        <v>14.812121212121212</v>
      </c>
      <c r="J44" s="439">
        <f>+H44/F44</f>
        <v>14.812121212121212</v>
      </c>
      <c r="K44" s="439">
        <f>G44/(365*D44)*100</f>
        <v>41.849315068493148</v>
      </c>
      <c r="L44" s="455">
        <f>+H44/(D44*365)*100</f>
        <v>41.849315068493148</v>
      </c>
    </row>
    <row r="45" spans="1:12" ht="13.6" thickTop="1">
      <c r="A45" s="444"/>
      <c r="B45" s="445"/>
      <c r="C45" s="173" t="s">
        <v>2</v>
      </c>
      <c r="D45" s="110">
        <v>16</v>
      </c>
      <c r="E45" s="110">
        <v>205</v>
      </c>
      <c r="F45" s="447">
        <v>205</v>
      </c>
      <c r="G45" s="448">
        <v>1775</v>
      </c>
      <c r="H45" s="447">
        <v>1775</v>
      </c>
      <c r="I45" s="432">
        <f>G45/E45</f>
        <v>8.6585365853658534</v>
      </c>
      <c r="J45" s="449">
        <f>+H45/F45</f>
        <v>8.6585365853658534</v>
      </c>
      <c r="K45" s="449">
        <f>G45/(365*D45)*100</f>
        <v>30.393835616438359</v>
      </c>
      <c r="L45" s="450">
        <f>+H45/(D45*274)*100</f>
        <v>40.488138686131386</v>
      </c>
    </row>
    <row r="46" spans="1:12">
      <c r="A46" s="430" t="s">
        <v>1896</v>
      </c>
      <c r="B46" s="431" t="s">
        <v>1866</v>
      </c>
      <c r="C46" s="170" t="s">
        <v>4</v>
      </c>
      <c r="D46" s="105"/>
      <c r="E46" s="105"/>
      <c r="F46" s="282"/>
      <c r="G46" s="451"/>
      <c r="H46" s="282"/>
      <c r="I46" s="434"/>
      <c r="J46" s="452"/>
      <c r="K46" s="452"/>
      <c r="L46" s="450"/>
    </row>
    <row r="47" spans="1:12">
      <c r="A47" s="430"/>
      <c r="B47" s="431"/>
      <c r="C47" s="170" t="s">
        <v>5</v>
      </c>
      <c r="D47" s="105"/>
      <c r="E47" s="105"/>
      <c r="F47" s="282"/>
      <c r="G47" s="451"/>
      <c r="H47" s="282"/>
      <c r="I47" s="434"/>
      <c r="J47" s="452"/>
      <c r="K47" s="452"/>
      <c r="L47" s="450"/>
    </row>
    <row r="48" spans="1:12" ht="13.6" thickBot="1">
      <c r="A48" s="436"/>
      <c r="B48" s="437"/>
      <c r="C48" s="171" t="s">
        <v>7</v>
      </c>
      <c r="D48" s="107">
        <v>16</v>
      </c>
      <c r="E48" s="107">
        <v>205</v>
      </c>
      <c r="F48" s="453">
        <v>205</v>
      </c>
      <c r="G48" s="454">
        <v>1775</v>
      </c>
      <c r="H48" s="453">
        <v>1775</v>
      </c>
      <c r="I48" s="446">
        <f>G48/E48</f>
        <v>8.6585365853658534</v>
      </c>
      <c r="J48" s="439">
        <f>+H48/F48</f>
        <v>8.6585365853658534</v>
      </c>
      <c r="K48" s="439">
        <f>G48/(365*D48)*100</f>
        <v>30.393835616438359</v>
      </c>
      <c r="L48" s="455">
        <f>+H48/(D48*365)*100</f>
        <v>30.393835616438359</v>
      </c>
    </row>
    <row r="49" spans="1:12" ht="13.6" thickTop="1">
      <c r="A49" s="444"/>
      <c r="B49" s="445"/>
      <c r="C49" s="173" t="s">
        <v>2</v>
      </c>
      <c r="D49" s="110">
        <v>15</v>
      </c>
      <c r="E49" s="110">
        <v>86</v>
      </c>
      <c r="F49" s="447">
        <v>86</v>
      </c>
      <c r="G49" s="448">
        <v>2544</v>
      </c>
      <c r="H49" s="447">
        <v>2544</v>
      </c>
      <c r="I49" s="432">
        <f>G49/E49</f>
        <v>29.581395348837209</v>
      </c>
      <c r="J49" s="449">
        <f>+H49/F49</f>
        <v>29.581395348837209</v>
      </c>
      <c r="K49" s="449">
        <f>G49/(365*D49)*100</f>
        <v>46.465753424657535</v>
      </c>
      <c r="L49" s="450">
        <f>+H49/(D49*365)*100</f>
        <v>46.465753424657535</v>
      </c>
    </row>
    <row r="50" spans="1:12">
      <c r="A50" s="430" t="s">
        <v>1897</v>
      </c>
      <c r="B50" s="431" t="s">
        <v>1898</v>
      </c>
      <c r="C50" s="170" t="s">
        <v>4</v>
      </c>
      <c r="D50" s="105"/>
      <c r="E50" s="105"/>
      <c r="F50" s="282"/>
      <c r="G50" s="451"/>
      <c r="H50" s="282"/>
      <c r="I50" s="434"/>
      <c r="J50" s="452"/>
      <c r="K50" s="452"/>
      <c r="L50" s="450"/>
    </row>
    <row r="51" spans="1:12">
      <c r="A51" s="430"/>
      <c r="B51" s="443" t="s">
        <v>1899</v>
      </c>
      <c r="C51" s="170" t="s">
        <v>5</v>
      </c>
      <c r="D51" s="105"/>
      <c r="E51" s="105"/>
      <c r="F51" s="282"/>
      <c r="G51" s="451"/>
      <c r="H51" s="282"/>
      <c r="I51" s="434"/>
      <c r="J51" s="452"/>
      <c r="K51" s="452"/>
      <c r="L51" s="450"/>
    </row>
    <row r="52" spans="1:12" ht="13.6" thickBot="1">
      <c r="A52" s="436"/>
      <c r="B52" s="106"/>
      <c r="C52" s="171" t="s">
        <v>7</v>
      </c>
      <c r="D52" s="107">
        <v>15</v>
      </c>
      <c r="E52" s="107">
        <v>86</v>
      </c>
      <c r="F52" s="453">
        <v>86</v>
      </c>
      <c r="G52" s="454">
        <v>2544</v>
      </c>
      <c r="H52" s="453">
        <v>2544</v>
      </c>
      <c r="I52" s="446">
        <f>G52/E52</f>
        <v>29.581395348837209</v>
      </c>
      <c r="J52" s="439">
        <f>+H52/F52</f>
        <v>29.581395348837209</v>
      </c>
      <c r="K52" s="439">
        <f>G52/(365*D52)*100</f>
        <v>46.465753424657535</v>
      </c>
      <c r="L52" s="455">
        <f>+H52/(D52*365)*100</f>
        <v>46.465753424657535</v>
      </c>
    </row>
    <row r="53" spans="1:12" ht="13.6" thickTop="1">
      <c r="A53" s="792" t="s">
        <v>3</v>
      </c>
      <c r="B53" s="793"/>
      <c r="C53" s="108" t="s">
        <v>2</v>
      </c>
      <c r="D53" s="111">
        <f>D8+D12+D16+D20+D24+D28+D32+D36+D41+D45+D49</f>
        <v>240</v>
      </c>
      <c r="E53" s="111">
        <f>E8+E12+E16+E20+E24+E28+E32+E36+E41+E45+E49</f>
        <v>6360</v>
      </c>
      <c r="F53" s="111">
        <f>F8+F12+F16+F20+F24+F28+F32+F36+F41+F45+F49</f>
        <v>6360</v>
      </c>
      <c r="G53" s="448">
        <f>G8+G12+G16+G20+G24+G28+G32+G36+G41+G45+G49</f>
        <v>45761</v>
      </c>
      <c r="H53" s="448">
        <f>H8+H12+H16+H20+H24+H28+H32+H36+H41+H45+H49</f>
        <v>45761</v>
      </c>
      <c r="I53" s="432">
        <f>G53/E53</f>
        <v>7.1951257861635218</v>
      </c>
      <c r="J53" s="449">
        <f>+H53/F53</f>
        <v>7.1951257861635218</v>
      </c>
      <c r="K53" s="449">
        <f>G53/(365*D53)*100</f>
        <v>52.23858447488584</v>
      </c>
      <c r="L53" s="450">
        <f>+H53/(D53*365)*100</f>
        <v>52.23858447488584</v>
      </c>
    </row>
    <row r="54" spans="1:12">
      <c r="A54" s="794"/>
      <c r="B54" s="795"/>
      <c r="C54" s="428" t="s">
        <v>4</v>
      </c>
      <c r="D54" s="111">
        <f t="shared" ref="D54:E56" si="4">D9+D13+D17+D21+D25+D29+D33+D37+D42+D46+D50</f>
        <v>0</v>
      </c>
      <c r="E54" s="111">
        <f t="shared" si="4"/>
        <v>0</v>
      </c>
      <c r="F54" s="282"/>
      <c r="G54" s="448">
        <f>G9+G13+G17+G21+G25+G29+G33+G37+G42+G46+G50</f>
        <v>0</v>
      </c>
      <c r="H54" s="282"/>
      <c r="I54" s="434"/>
      <c r="J54" s="452"/>
      <c r="K54" s="452"/>
      <c r="L54" s="450"/>
    </row>
    <row r="55" spans="1:12">
      <c r="A55" s="794"/>
      <c r="B55" s="795"/>
      <c r="C55" s="428" t="s">
        <v>5</v>
      </c>
      <c r="D55" s="111">
        <f t="shared" si="4"/>
        <v>12</v>
      </c>
      <c r="E55" s="111">
        <f t="shared" si="4"/>
        <v>0</v>
      </c>
      <c r="F55" s="282"/>
      <c r="G55" s="448">
        <f>G10+G14+G18+G22+G26+G30+G34+G38+G43+G47+G51</f>
        <v>13677</v>
      </c>
      <c r="H55" s="448">
        <f>H10+H14+H18+H22+H26+H30+H34+H38+H43+H47+H51</f>
        <v>13677</v>
      </c>
      <c r="I55" s="434"/>
      <c r="J55" s="452"/>
      <c r="K55" s="452">
        <f>G55/(365*D55)*100</f>
        <v>312.2602739726027</v>
      </c>
      <c r="L55" s="450">
        <f>+H55/(D55*365)*100</f>
        <v>312.2602739726027</v>
      </c>
    </row>
    <row r="56" spans="1:12">
      <c r="A56" s="796"/>
      <c r="B56" s="797"/>
      <c r="C56" s="429" t="s">
        <v>7</v>
      </c>
      <c r="D56" s="111">
        <f t="shared" si="4"/>
        <v>228</v>
      </c>
      <c r="E56" s="111">
        <f t="shared" si="4"/>
        <v>6360</v>
      </c>
      <c r="F56" s="111">
        <f>F11+F15+F19+F23+F27+F31+F35+F39+F44+F48+F52</f>
        <v>6360</v>
      </c>
      <c r="G56" s="448">
        <f>G11+G15+G19+G23+G27+G31+G35+G39+G44+G48+G52</f>
        <v>32084</v>
      </c>
      <c r="H56" s="448">
        <f>H11+H15+H19+H23+H27+H31+H35+H39+H44+H48+H52</f>
        <v>32084</v>
      </c>
      <c r="I56" s="434">
        <f>G56/E56</f>
        <v>5.0446540880503141</v>
      </c>
      <c r="J56" s="435">
        <f>+H56/F56</f>
        <v>5.0446540880503141</v>
      </c>
      <c r="K56" s="435">
        <f>G56/(365*D56)*100</f>
        <v>38.55323239605864</v>
      </c>
      <c r="L56" s="450">
        <f>+H56/(D56*365)*100</f>
        <v>38.55323239605864</v>
      </c>
    </row>
  </sheetData>
  <mergeCells count="8">
    <mergeCell ref="A53:B56"/>
    <mergeCell ref="K6:L6"/>
    <mergeCell ref="A6:A7"/>
    <mergeCell ref="B6:B7"/>
    <mergeCell ref="C6:D6"/>
    <mergeCell ref="E6:F6"/>
    <mergeCell ref="G6:H6"/>
    <mergeCell ref="I6:J6"/>
  </mergeCells>
  <phoneticPr fontId="12" type="noConversion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topLeftCell="A8" zoomScaleSheetLayoutView="100" workbookViewId="0">
      <selection activeCell="D18" sqref="D18:G18"/>
    </sheetView>
  </sheetViews>
  <sheetFormatPr defaultColWidth="9.125" defaultRowHeight="13.6"/>
  <cols>
    <col min="1" max="1" width="8.125" style="2" customWidth="1"/>
    <col min="2" max="2" width="24.125" style="2" customWidth="1"/>
    <col min="3" max="3" width="10.125" style="2" customWidth="1"/>
    <col min="4" max="7" width="9.75" style="2" customWidth="1"/>
    <col min="8" max="16384" width="9.125" style="2"/>
  </cols>
  <sheetData>
    <row r="1" spans="1:7" s="1" customFormat="1" ht="12.9">
      <c r="A1" s="216"/>
      <c r="B1" s="217" t="s">
        <v>167</v>
      </c>
      <c r="C1" s="208" t="s">
        <v>167</v>
      </c>
      <c r="D1" s="212"/>
      <c r="E1" s="212"/>
      <c r="F1" s="212"/>
      <c r="G1" s="214"/>
    </row>
    <row r="2" spans="1:7">
      <c r="A2" s="216"/>
      <c r="B2" s="217" t="s">
        <v>168</v>
      </c>
      <c r="C2" s="208" t="str">
        <f>Kadar.ode.!C2</f>
        <v>08923507</v>
      </c>
      <c r="D2" s="212"/>
      <c r="E2" s="212"/>
      <c r="F2" s="212"/>
      <c r="G2" s="214"/>
    </row>
    <row r="3" spans="1:7">
      <c r="A3" s="216"/>
      <c r="B3" s="217"/>
      <c r="C3" s="208"/>
      <c r="D3" s="212"/>
      <c r="E3" s="212"/>
      <c r="F3" s="212"/>
      <c r="G3" s="214"/>
    </row>
    <row r="4" spans="1:7" ht="15.8" customHeight="1">
      <c r="A4" s="216"/>
      <c r="B4" s="217" t="s">
        <v>1799</v>
      </c>
      <c r="C4" s="209" t="s">
        <v>200</v>
      </c>
      <c r="D4" s="213"/>
      <c r="E4" s="213"/>
      <c r="F4" s="213"/>
      <c r="G4" s="215"/>
    </row>
    <row r="6" spans="1:7" ht="34.5" customHeight="1">
      <c r="A6" s="804" t="s">
        <v>165</v>
      </c>
      <c r="B6" s="803" t="s">
        <v>52</v>
      </c>
      <c r="C6" s="803" t="s">
        <v>166</v>
      </c>
      <c r="D6" s="803" t="s">
        <v>301</v>
      </c>
      <c r="E6" s="803"/>
      <c r="F6" s="803" t="s">
        <v>207</v>
      </c>
      <c r="G6" s="803"/>
    </row>
    <row r="7" spans="1:7" ht="35.35" customHeight="1">
      <c r="A7" s="804"/>
      <c r="B7" s="803"/>
      <c r="C7" s="803"/>
      <c r="D7" s="164" t="s">
        <v>1817</v>
      </c>
      <c r="E7" s="164" t="s">
        <v>1852</v>
      </c>
      <c r="F7" s="164" t="s">
        <v>1817</v>
      </c>
      <c r="G7" s="164" t="s">
        <v>1852</v>
      </c>
    </row>
    <row r="8" spans="1:7" ht="25" customHeight="1">
      <c r="A8" s="231"/>
      <c r="B8" s="286" t="s">
        <v>1900</v>
      </c>
      <c r="C8" s="116"/>
      <c r="D8" s="116">
        <v>457</v>
      </c>
      <c r="E8" s="103">
        <v>457</v>
      </c>
      <c r="F8" s="462">
        <v>1827</v>
      </c>
      <c r="G8" s="103">
        <v>1827</v>
      </c>
    </row>
    <row r="9" spans="1:7" ht="25" customHeight="1">
      <c r="A9" s="231"/>
      <c r="B9" s="286" t="s">
        <v>1901</v>
      </c>
      <c r="C9" s="116"/>
      <c r="D9" s="116">
        <v>2</v>
      </c>
      <c r="E9" s="103">
        <v>2</v>
      </c>
      <c r="F9" s="462">
        <v>8</v>
      </c>
      <c r="G9" s="103">
        <v>8</v>
      </c>
    </row>
    <row r="10" spans="1:7" ht="25" customHeight="1">
      <c r="A10" s="287"/>
      <c r="B10" s="286"/>
      <c r="C10" s="116"/>
      <c r="D10" s="116"/>
      <c r="E10" s="103"/>
      <c r="F10" s="118"/>
      <c r="G10" s="103"/>
    </row>
    <row r="11" spans="1:7" ht="25" customHeight="1">
      <c r="A11" s="231"/>
      <c r="B11" s="286"/>
      <c r="C11" s="116"/>
      <c r="D11" s="116"/>
      <c r="E11" s="103"/>
      <c r="F11" s="118"/>
      <c r="G11" s="103"/>
    </row>
    <row r="12" spans="1:7" ht="25" customHeight="1">
      <c r="A12" s="231"/>
      <c r="B12" s="286"/>
      <c r="C12" s="116"/>
      <c r="D12" s="116"/>
      <c r="E12" s="103"/>
      <c r="F12" s="118"/>
      <c r="G12" s="103"/>
    </row>
    <row r="13" spans="1:7" ht="25" customHeight="1">
      <c r="A13" s="231"/>
      <c r="B13" s="286"/>
      <c r="C13" s="116"/>
      <c r="D13" s="116"/>
      <c r="E13" s="103"/>
      <c r="F13" s="118"/>
      <c r="G13" s="103"/>
    </row>
    <row r="14" spans="1:7" ht="25" customHeight="1">
      <c r="A14" s="231"/>
      <c r="B14" s="286"/>
      <c r="C14" s="116"/>
      <c r="D14" s="116"/>
      <c r="E14" s="103"/>
      <c r="F14" s="118"/>
      <c r="G14" s="103"/>
    </row>
    <row r="15" spans="1:7" ht="25" customHeight="1">
      <c r="A15" s="231"/>
      <c r="B15" s="286"/>
      <c r="C15" s="116"/>
      <c r="D15" s="116"/>
      <c r="E15" s="103"/>
      <c r="F15" s="118"/>
      <c r="G15" s="103"/>
    </row>
    <row r="16" spans="1:7" ht="25" customHeight="1">
      <c r="A16" s="231"/>
      <c r="B16" s="286"/>
      <c r="C16" s="116"/>
      <c r="D16" s="116"/>
      <c r="E16" s="103"/>
      <c r="F16" s="118"/>
      <c r="G16" s="103"/>
    </row>
    <row r="17" spans="1:7" ht="25" customHeight="1">
      <c r="A17" s="231"/>
      <c r="B17" s="286"/>
      <c r="C17" s="116"/>
      <c r="D17" s="116"/>
      <c r="E17" s="103"/>
      <c r="F17" s="118"/>
      <c r="G17" s="103"/>
    </row>
    <row r="18" spans="1:7" ht="25" customHeight="1">
      <c r="A18" s="805" t="s">
        <v>86</v>
      </c>
      <c r="B18" s="805"/>
      <c r="C18" s="288"/>
      <c r="D18" s="288">
        <f>SUM(D8:D17)</f>
        <v>459</v>
      </c>
      <c r="E18" s="288">
        <f t="shared" ref="E18:G18" si="0">SUM(E8:E17)</f>
        <v>459</v>
      </c>
      <c r="F18" s="288">
        <f t="shared" si="0"/>
        <v>1835</v>
      </c>
      <c r="G18" s="288">
        <f t="shared" si="0"/>
        <v>1835</v>
      </c>
    </row>
  </sheetData>
  <mergeCells count="6">
    <mergeCell ref="F6:G6"/>
    <mergeCell ref="A6:A7"/>
    <mergeCell ref="A18:B18"/>
    <mergeCell ref="B6:B7"/>
    <mergeCell ref="C6:C7"/>
    <mergeCell ref="D6:E6"/>
  </mergeCells>
  <phoneticPr fontId="12" type="noConversion"/>
  <pageMargins left="0.75" right="0.75" top="1" bottom="1" header="0.5" footer="0.5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topLeftCell="A11" zoomScaleSheetLayoutView="100" workbookViewId="0">
      <selection activeCell="I21" sqref="I21"/>
    </sheetView>
  </sheetViews>
  <sheetFormatPr defaultColWidth="9.125" defaultRowHeight="13.6"/>
  <cols>
    <col min="1" max="1" width="7.375" style="2" customWidth="1"/>
    <col min="2" max="2" width="29.75" style="2" customWidth="1"/>
    <col min="3" max="3" width="24.375" style="2" customWidth="1"/>
    <col min="4" max="4" width="11.125" style="2" customWidth="1"/>
    <col min="5" max="8" width="8.375" style="2" customWidth="1"/>
    <col min="9" max="16384" width="9.125" style="2"/>
  </cols>
  <sheetData>
    <row r="1" spans="1:8">
      <c r="A1" s="216"/>
      <c r="B1" s="217" t="s">
        <v>167</v>
      </c>
      <c r="C1" s="208" t="str">
        <f>Kadar.ode.!C1</f>
        <v>ОПШТА БОЛНИЦА СЕНТА</v>
      </c>
      <c r="D1" s="212"/>
      <c r="E1" s="212"/>
      <c r="F1" s="212"/>
      <c r="G1" s="214"/>
      <c r="H1" s="3"/>
    </row>
    <row r="2" spans="1:8">
      <c r="A2" s="216"/>
      <c r="B2" s="217" t="s">
        <v>168</v>
      </c>
      <c r="C2" s="208" t="str">
        <f>Kadar.ode.!C2</f>
        <v>08923507</v>
      </c>
      <c r="D2" s="212"/>
      <c r="E2" s="212"/>
      <c r="F2" s="212"/>
      <c r="G2" s="214"/>
      <c r="H2" s="3"/>
    </row>
    <row r="3" spans="1:8">
      <c r="A3" s="216"/>
      <c r="B3" s="217"/>
      <c r="C3" s="208"/>
      <c r="D3" s="212"/>
      <c r="E3" s="212"/>
      <c r="F3" s="212"/>
      <c r="G3" s="214"/>
      <c r="H3" s="3"/>
    </row>
    <row r="4" spans="1:8" ht="14.3">
      <c r="A4" s="216"/>
      <c r="B4" s="217" t="s">
        <v>1800</v>
      </c>
      <c r="C4" s="209" t="s">
        <v>273</v>
      </c>
      <c r="D4" s="213"/>
      <c r="E4" s="213"/>
      <c r="F4" s="213"/>
      <c r="G4" s="215"/>
    </row>
    <row r="5" spans="1:8" ht="12.75" customHeight="1"/>
    <row r="6" spans="1:8" s="1" customFormat="1" ht="23.3" customHeight="1">
      <c r="A6" s="810" t="s">
        <v>165</v>
      </c>
      <c r="B6" s="812" t="s">
        <v>52</v>
      </c>
      <c r="C6" s="812" t="s">
        <v>129</v>
      </c>
      <c r="D6" s="803" t="s">
        <v>201</v>
      </c>
      <c r="E6" s="803"/>
      <c r="F6" s="806" t="s">
        <v>202</v>
      </c>
      <c r="G6" s="807"/>
    </row>
    <row r="7" spans="1:8" s="1" customFormat="1" ht="32.299999999999997" customHeight="1" thickBot="1">
      <c r="A7" s="811"/>
      <c r="B7" s="813"/>
      <c r="C7" s="813"/>
      <c r="D7" s="100" t="s">
        <v>1817</v>
      </c>
      <c r="E7" s="100" t="s">
        <v>1852</v>
      </c>
      <c r="F7" s="100" t="s">
        <v>1817</v>
      </c>
      <c r="G7" s="100" t="s">
        <v>1852</v>
      </c>
    </row>
    <row r="8" spans="1:8" ht="21.9" customHeight="1" thickTop="1">
      <c r="A8" s="261"/>
      <c r="B8" s="120" t="s">
        <v>1902</v>
      </c>
      <c r="C8" s="121"/>
      <c r="D8" s="122">
        <v>298</v>
      </c>
      <c r="E8" s="122">
        <v>298</v>
      </c>
      <c r="F8" s="122">
        <v>298</v>
      </c>
      <c r="G8" s="122">
        <v>298</v>
      </c>
    </row>
    <row r="9" spans="1:8" ht="21.9" customHeight="1">
      <c r="A9" s="262"/>
      <c r="B9" s="123" t="s">
        <v>1903</v>
      </c>
      <c r="C9" s="103">
        <v>4</v>
      </c>
      <c r="D9" s="124">
        <v>733</v>
      </c>
      <c r="E9" s="124">
        <v>733</v>
      </c>
      <c r="F9" s="124">
        <v>733</v>
      </c>
      <c r="G9" s="124">
        <v>733</v>
      </c>
    </row>
    <row r="10" spans="1:8" ht="21.9" customHeight="1">
      <c r="A10" s="263"/>
      <c r="B10" s="378" t="s">
        <v>1904</v>
      </c>
      <c r="C10" s="103"/>
      <c r="D10" s="124">
        <v>163</v>
      </c>
      <c r="E10" s="124">
        <v>163</v>
      </c>
      <c r="F10" s="124">
        <v>163</v>
      </c>
      <c r="G10" s="124">
        <v>163</v>
      </c>
    </row>
    <row r="11" spans="1:8" ht="21.9" customHeight="1">
      <c r="A11" s="262"/>
      <c r="B11" s="123" t="s">
        <v>1905</v>
      </c>
      <c r="C11" s="125">
        <v>4</v>
      </c>
      <c r="D11" s="126">
        <v>120</v>
      </c>
      <c r="E11" s="126">
        <v>120</v>
      </c>
      <c r="F11" s="126">
        <v>120</v>
      </c>
      <c r="G11" s="126">
        <v>120</v>
      </c>
    </row>
    <row r="12" spans="1:8" ht="21.9" customHeight="1">
      <c r="A12" s="264"/>
      <c r="B12" s="378" t="s">
        <v>1906</v>
      </c>
      <c r="C12" s="103"/>
      <c r="D12" s="124">
        <v>15</v>
      </c>
      <c r="E12" s="124">
        <v>15</v>
      </c>
      <c r="F12" s="124">
        <v>15</v>
      </c>
      <c r="G12" s="124">
        <v>15</v>
      </c>
    </row>
    <row r="13" spans="1:8" ht="21.9" customHeight="1">
      <c r="A13" s="262"/>
      <c r="B13" s="127" t="s">
        <v>1907</v>
      </c>
      <c r="C13" s="125"/>
      <c r="D13" s="126">
        <v>77</v>
      </c>
      <c r="E13" s="126">
        <v>77</v>
      </c>
      <c r="F13" s="126">
        <v>77</v>
      </c>
      <c r="G13" s="126">
        <v>77</v>
      </c>
    </row>
    <row r="14" spans="1:8" ht="21.9" customHeight="1">
      <c r="A14" s="264"/>
      <c r="B14" s="378" t="s">
        <v>1908</v>
      </c>
      <c r="C14" s="103"/>
      <c r="D14" s="124">
        <v>226</v>
      </c>
      <c r="E14" s="124">
        <v>226</v>
      </c>
      <c r="F14" s="124">
        <v>226</v>
      </c>
      <c r="G14" s="124">
        <v>226</v>
      </c>
    </row>
    <row r="15" spans="1:8" ht="21.9" customHeight="1">
      <c r="A15" s="262"/>
      <c r="B15" s="123" t="s">
        <v>1901</v>
      </c>
      <c r="C15" s="125"/>
      <c r="D15" s="126">
        <v>52</v>
      </c>
      <c r="E15" s="126">
        <v>52</v>
      </c>
      <c r="F15" s="126">
        <v>52</v>
      </c>
      <c r="G15" s="126">
        <v>52</v>
      </c>
    </row>
    <row r="16" spans="1:8" ht="21.9" customHeight="1">
      <c r="A16" s="264"/>
      <c r="B16" s="378" t="s">
        <v>1909</v>
      </c>
      <c r="C16" s="103"/>
      <c r="D16" s="124">
        <v>2</v>
      </c>
      <c r="E16" s="124">
        <v>2</v>
      </c>
      <c r="F16" s="124">
        <v>2</v>
      </c>
      <c r="G16" s="124">
        <v>2</v>
      </c>
    </row>
    <row r="17" spans="1:7" ht="21.9" customHeight="1" thickBot="1">
      <c r="A17" s="265"/>
      <c r="B17" s="128"/>
      <c r="C17" s="129"/>
      <c r="D17" s="130"/>
      <c r="E17" s="130"/>
      <c r="F17" s="102"/>
      <c r="G17" s="131"/>
    </row>
    <row r="18" spans="1:7" ht="25" customHeight="1" thickTop="1">
      <c r="A18" s="808" t="s">
        <v>86</v>
      </c>
      <c r="B18" s="809"/>
      <c r="C18" s="266"/>
      <c r="D18" s="267">
        <f>SUM(D8:D17)</f>
        <v>1686</v>
      </c>
      <c r="E18" s="267">
        <f t="shared" ref="E18:G18" si="0">SUM(E8:E17)</f>
        <v>1686</v>
      </c>
      <c r="F18" s="267">
        <f t="shared" si="0"/>
        <v>1686</v>
      </c>
      <c r="G18" s="267">
        <f t="shared" si="0"/>
        <v>1686</v>
      </c>
    </row>
    <row r="19" spans="1:7" ht="12.9" customHeight="1"/>
    <row r="20" spans="1:7" ht="12.9" customHeight="1"/>
    <row r="21" spans="1:7" ht="12.9" customHeight="1"/>
    <row r="22" spans="1:7" ht="12.9" customHeight="1"/>
  </sheetData>
  <mergeCells count="6">
    <mergeCell ref="D6:E6"/>
    <mergeCell ref="F6:G6"/>
    <mergeCell ref="A18:B18"/>
    <mergeCell ref="A6:A7"/>
    <mergeCell ref="B6:B7"/>
    <mergeCell ref="C6:C7"/>
  </mergeCells>
  <phoneticPr fontId="12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17</vt:i4>
      </vt:variant>
    </vt:vector>
  </HeadingPairs>
  <TitlesOfParts>
    <vt:vector size="54" baseType="lpstr">
      <vt:lpstr>САДРЖАЈ</vt:lpstr>
      <vt:lpstr>Kadar.ode.</vt:lpstr>
      <vt:lpstr>Kadar.dne.bol.dij.</vt:lpstr>
      <vt:lpstr>Kadar.zaj.med.del.</vt:lpstr>
      <vt:lpstr>Kadar.nem.</vt:lpstr>
      <vt:lpstr>Kadar.zbirno </vt:lpstr>
      <vt:lpstr>Kapaciteti i korišćenje</vt:lpstr>
      <vt:lpstr>Pratioci</vt:lpstr>
      <vt:lpstr>Dnevne.bolnice</vt:lpstr>
      <vt:lpstr>Neonatologija</vt:lpstr>
      <vt:lpstr>Pregledi</vt:lpstr>
      <vt:lpstr>Operacije</vt:lpstr>
      <vt:lpstr>DSG</vt:lpstr>
      <vt:lpstr>ANEST</vt:lpstr>
      <vt:lpstr>ONKO</vt:lpstr>
      <vt:lpstr>NEONAT</vt:lpstr>
      <vt:lpstr>PULMO</vt:lpstr>
      <vt:lpstr>NEURO</vt:lpstr>
      <vt:lpstr>PEDIJATRIJA</vt:lpstr>
      <vt:lpstr>REHAB</vt:lpstr>
      <vt:lpstr>PSIHIJATRIJA</vt:lpstr>
      <vt:lpstr>OČNO</vt:lpstr>
      <vt:lpstr>INTERNO</vt:lpstr>
      <vt:lpstr>HIR</vt:lpstr>
      <vt:lpstr>ORTOP</vt:lpstr>
      <vt:lpstr>UROL</vt:lpstr>
      <vt:lpstr>ORL</vt:lpstr>
      <vt:lpstr>GIN</vt:lpstr>
      <vt:lpstr>Dijagnostika</vt:lpstr>
      <vt:lpstr>Lab</vt:lpstr>
      <vt:lpstr>Dijalize</vt:lpstr>
      <vt:lpstr>Krv</vt:lpstr>
      <vt:lpstr>Lekovi</vt:lpstr>
      <vt:lpstr>Implantati</vt:lpstr>
      <vt:lpstr>Sanitet.mat</vt:lpstr>
      <vt:lpstr>Liste.čekanja</vt:lpstr>
      <vt:lpstr>Zbirno_usluge</vt:lpstr>
      <vt:lpstr>Implantati!Print_Area</vt:lpstr>
      <vt:lpstr>Kadar.nem.!Print_Area</vt:lpstr>
      <vt:lpstr>Krv!Print_Area</vt:lpstr>
      <vt:lpstr>Lab!Print_Area</vt:lpstr>
      <vt:lpstr>Lekovi!Print_Area</vt:lpstr>
      <vt:lpstr>Liste.čekanja!Print_Area</vt:lpstr>
      <vt:lpstr>Neonatologija!Print_Area</vt:lpstr>
      <vt:lpstr>Pregledi!Print_Area</vt:lpstr>
      <vt:lpstr>Sanitet.mat!Print_Area</vt:lpstr>
      <vt:lpstr>Dijagnostika!Print_Titles</vt:lpstr>
      <vt:lpstr>Implantati!Print_Titles</vt:lpstr>
      <vt:lpstr>Kadar.zaj.med.del.!Print_Titles</vt:lpstr>
      <vt:lpstr>Lab!Print_Titles</vt:lpstr>
      <vt:lpstr>Lekovi!Print_Titles</vt:lpstr>
      <vt:lpstr>Liste.čekanja!Print_Titles</vt:lpstr>
      <vt:lpstr>OČNO!Print_Titles</vt:lpstr>
      <vt:lpstr>PSIHIJATRIJA!Print_Titles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IT-admin</cp:lastModifiedBy>
  <cp:lastPrinted>2021-01-25T13:51:33Z</cp:lastPrinted>
  <dcterms:created xsi:type="dcterms:W3CDTF">1998-03-25T08:50:17Z</dcterms:created>
  <dcterms:modified xsi:type="dcterms:W3CDTF">2021-02-08T10:12:47Z</dcterms:modified>
</cp:coreProperties>
</file>